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\ДОКУМЕНТЫ\20 ЗАСЕДАНИЯ СОВЕТА 2023\09 20.12\Решения 20.12.2023\"/>
    </mc:Choice>
  </mc:AlternateContent>
  <bookViews>
    <workbookView xWindow="0" yWindow="45" windowWidth="15195" windowHeight="9975"/>
  </bookViews>
  <sheets>
    <sheet name="2025-2026" sheetId="89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'2025-2026'!$6:$7</definedName>
  </definedNames>
  <calcPr calcId="152511"/>
</workbook>
</file>

<file path=xl/calcChain.xml><?xml version="1.0" encoding="utf-8"?>
<calcChain xmlns="http://schemas.openxmlformats.org/spreadsheetml/2006/main">
  <c r="D124" i="89" l="1"/>
  <c r="C124" i="89"/>
  <c r="D115" i="89"/>
  <c r="C115" i="89"/>
  <c r="D98" i="89"/>
  <c r="D50" i="89"/>
  <c r="C50" i="89"/>
  <c r="D11" i="89" l="1"/>
  <c r="C11" i="89"/>
  <c r="D90" i="89" l="1"/>
  <c r="C90" i="89"/>
  <c r="D134" i="89"/>
  <c r="C134" i="89"/>
  <c r="C128" i="89" l="1"/>
  <c r="D128" i="89"/>
  <c r="C133" i="89"/>
  <c r="D133" i="89"/>
  <c r="C130" i="89"/>
  <c r="D130" i="89"/>
  <c r="D76" i="89" l="1"/>
  <c r="C76" i="89"/>
  <c r="C19" i="89" l="1"/>
  <c r="D19" i="89"/>
  <c r="D18" i="89" s="1"/>
  <c r="D131" i="89"/>
  <c r="D126" i="89"/>
  <c r="D123" i="89" s="1"/>
  <c r="D121" i="89"/>
  <c r="D119" i="89"/>
  <c r="D117" i="89"/>
  <c r="D113" i="89"/>
  <c r="D111" i="89"/>
  <c r="D109" i="89"/>
  <c r="D107" i="89"/>
  <c r="D104" i="89"/>
  <c r="D102" i="89"/>
  <c r="D100" i="89"/>
  <c r="D95" i="89"/>
  <c r="D94" i="89" s="1"/>
  <c r="D73" i="89"/>
  <c r="D72" i="89" s="1"/>
  <c r="D70" i="89"/>
  <c r="D67" i="89"/>
  <c r="D65" i="89"/>
  <c r="D64" i="89" s="1"/>
  <c r="D58" i="89"/>
  <c r="D57" i="89" s="1"/>
  <c r="D55" i="89"/>
  <c r="D53" i="89"/>
  <c r="D48" i="89"/>
  <c r="D47" i="89" s="1"/>
  <c r="D43" i="89"/>
  <c r="D42" i="89" s="1"/>
  <c r="D40" i="89"/>
  <c r="D38" i="89"/>
  <c r="D35" i="89"/>
  <c r="D32" i="89"/>
  <c r="D30" i="89"/>
  <c r="D28" i="89"/>
  <c r="D26" i="89"/>
  <c r="D10" i="89"/>
  <c r="C131" i="89"/>
  <c r="C126" i="89"/>
  <c r="C123" i="89" s="1"/>
  <c r="C121" i="89"/>
  <c r="C119" i="89"/>
  <c r="C117" i="89"/>
  <c r="C113" i="89"/>
  <c r="C111" i="89"/>
  <c r="C109" i="89"/>
  <c r="C107" i="89"/>
  <c r="C104" i="89"/>
  <c r="C102" i="89"/>
  <c r="C100" i="89"/>
  <c r="C98" i="89"/>
  <c r="C95" i="89"/>
  <c r="C94" i="89" s="1"/>
  <c r="C73" i="89"/>
  <c r="C72" i="89" s="1"/>
  <c r="C70" i="89"/>
  <c r="C67" i="89"/>
  <c r="C65" i="89"/>
  <c r="C64" i="89" s="1"/>
  <c r="C58" i="89"/>
  <c r="C57" i="89" s="1"/>
  <c r="C55" i="89"/>
  <c r="C53" i="89"/>
  <c r="C48" i="89"/>
  <c r="C47" i="89" s="1"/>
  <c r="C43" i="89"/>
  <c r="C42" i="89" s="1"/>
  <c r="C40" i="89"/>
  <c r="C38" i="89"/>
  <c r="C35" i="89"/>
  <c r="C32" i="89"/>
  <c r="C30" i="89"/>
  <c r="C28" i="89"/>
  <c r="C26" i="89"/>
  <c r="C18" i="89"/>
  <c r="C10" i="89"/>
  <c r="C97" i="89" l="1"/>
  <c r="D97" i="89"/>
  <c r="D63" i="89"/>
  <c r="D25" i="89"/>
  <c r="D24" i="89" s="1"/>
  <c r="D37" i="89"/>
  <c r="D34" i="89" s="1"/>
  <c r="C63" i="89"/>
  <c r="C106" i="89"/>
  <c r="D106" i="89"/>
  <c r="D46" i="89"/>
  <c r="C46" i="89"/>
  <c r="C37" i="89"/>
  <c r="C34" i="89" s="1"/>
  <c r="C25" i="89"/>
  <c r="C24" i="89" s="1"/>
  <c r="C69" i="89"/>
  <c r="D69" i="89"/>
  <c r="D45" i="89" l="1"/>
  <c r="D9" i="89"/>
  <c r="C93" i="89"/>
  <c r="C92" i="89" s="1"/>
  <c r="C45" i="89"/>
  <c r="D93" i="89"/>
  <c r="D92" i="89" s="1"/>
  <c r="C9" i="89"/>
  <c r="D8" i="89" l="1"/>
  <c r="D136" i="89" s="1"/>
  <c r="C8" i="89"/>
  <c r="C136" i="89" s="1"/>
</calcChain>
</file>

<file path=xl/sharedStrings.xml><?xml version="1.0" encoding="utf-8"?>
<sst xmlns="http://schemas.openxmlformats.org/spreadsheetml/2006/main" count="265" uniqueCount="261">
  <si>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</si>
  <si>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</si>
  <si>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</si>
  <si>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</si>
  <si>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</si>
  <si>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000 1 00 00000 00 0000 000</t>
  </si>
  <si>
    <t>000 1 01 02000 00 0000 110</t>
  </si>
  <si>
    <t>000  1 05 00000 00 0000 000</t>
  </si>
  <si>
    <t>000 1 08 00000 00 0000 000</t>
  </si>
  <si>
    <t>000 1 11 00000 00 0000 000</t>
  </si>
  <si>
    <t>000 1 12 00000 00 0000 000</t>
  </si>
  <si>
    <t>000 1 14 00000 00 0000 000</t>
  </si>
  <si>
    <t>000 1 16 00000 00 0000 000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</si>
  <si>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</si>
  <si>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</si>
  <si>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</si>
  <si>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</si>
  <si>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</si>
  <si>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</si>
  <si>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</si>
  <si>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000 1 01 02000 01 0000 110</t>
  </si>
  <si>
    <t>000 1 01 02030 01 0000 110</t>
  </si>
  <si>
    <t>000 1 06 00000 00 0000 000</t>
  </si>
  <si>
    <t>000 1 06 06000 00 0000 110</t>
  </si>
  <si>
    <t>000 1 08 03010 01 0000 110</t>
  </si>
  <si>
    <t>000 1 11 05000 00 0000 120</t>
  </si>
  <si>
    <t>000 1 13 00000 00 0000 000</t>
  </si>
  <si>
    <t>НАИМЕНОВАНИЕ КБК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</si>
  <si>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</si>
  <si>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</si>
  <si>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</si>
  <si>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</si>
  <si>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</si>
  <si>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</si>
  <si>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</si>
  <si>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</si>
  <si>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</si>
  <si>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</si>
  <si>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</si>
  <si>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</si>
  <si>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</si>
  <si>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</si>
  <si>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</si>
  <si>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</si>
  <si>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</si>
  <si>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</si>
  <si>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</si>
  <si>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</si>
  <si>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</si>
  <si>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</si>
  <si>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</si>
  <si>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</si>
  <si>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</si>
  <si>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</si>
  <si>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</si>
  <si>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000 2 02 00000 00 0000 000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</si>
  <si>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</si>
  <si>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</si>
  <si>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</si>
  <si>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</si>
  <si>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</si>
  <si>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</si>
  <si>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налогообложения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</si>
  <si>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</si>
  <si>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</si>
  <si>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</si>
  <si>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</si>
  <si>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</si>
  <si>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</si>
  <si>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</si>
  <si>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</si>
  <si>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</si>
  <si>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</si>
  <si>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</si>
  <si>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</si>
  <si>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</si>
  <si>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</si>
  <si>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</si>
  <si>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</si>
  <si>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</si>
  <si>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</si>
  <si>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</si>
  <si>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</si>
  <si>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</si>
  <si>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Земельный налог с организаций</t>
  </si>
  <si>
    <t>000 1 06 06030 00 0000 110</t>
  </si>
  <si>
    <t>000 1 06 06040 00 0000 110</t>
  </si>
  <si>
    <t>Земельный налог с физических лиц</t>
  </si>
  <si>
    <t>Прочие безвозмездные поступления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</si>
  <si>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</si>
  <si>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</si>
  <si>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</si>
  <si>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</si>
  <si>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</si>
  <si>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</si>
  <si>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</si>
  <si>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</si>
  <si>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обеспечение жильем молодых семей</t>
  </si>
  <si>
    <t>000 2 02 10000 00 0000 150</t>
  </si>
  <si>
    <t>000 2 02 20000 00 0000 150</t>
  </si>
  <si>
    <t>000 2 02 25497 00 0000 150</t>
  </si>
  <si>
    <t>000 2 02 29999 00 0000 150</t>
  </si>
  <si>
    <t>000 2 02 30000 00 0000 150</t>
  </si>
  <si>
    <t>0002 02 35930 00 0000 150</t>
  </si>
  <si>
    <t>000 2 02 35120 00 0000 150</t>
  </si>
  <si>
    <t>000 2 02 35118 00 0000 150</t>
  </si>
  <si>
    <t>000 2 07 00000 00 0000 150</t>
  </si>
  <si>
    <t>000 2 02  39998 00 0000 150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</si>
  <si>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</si>
  <si>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000 2 02 30024 00 0000 150</t>
  </si>
  <si>
    <t xml:space="preserve">Единая субвенция местным бюджетам 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</si>
  <si>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</si>
  <si>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</si>
  <si>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000 2 02 15002 00 0000 150</t>
  </si>
  <si>
    <t>Дотации на поддержку мер по обеспечению сбалансированности бюджета</t>
  </si>
  <si>
    <t>000 1 13 02990 00 0000 130</t>
  </si>
  <si>
    <t xml:space="preserve">Прочие доходы от компенсации затрат государства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</si>
  <si>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</si>
  <si>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</si>
  <si>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</si>
  <si>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</si>
  <si>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</si>
  <si>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000 1 17 00000 00 0000 000</t>
  </si>
  <si>
    <t>Прочие неналоговые доходы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</si>
  <si>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</si>
  <si>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000 1 16 10123 01 0000 140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</si>
  <si>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</si>
  <si>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</si>
  <si>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000 1 16 01073 01 0000 140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</si>
  <si>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</si>
  <si>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</si>
  <si>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</si>
  <si>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</si>
  <si>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Иные межбюджетные  трансферты</t>
  </si>
  <si>
    <t>000 2 02 40000 00 0000 150</t>
  </si>
  <si>
    <t>000 2 02 20216 00 0000 150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</si>
  <si>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</si>
  <si>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</si>
  <si>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</si>
  <si>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</si>
  <si>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000 2 02 25304 00 0000 150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</si>
  <si>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</si>
  <si>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000 1 05 03000 00 0000 110</t>
  </si>
  <si>
    <t>Единый сельскохозяйственный налог</t>
  </si>
  <si>
    <t>000 2 02 30027 00 0000 150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</si>
  <si>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</si>
  <si>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(тыс. рублей)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</si>
  <si>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</si>
  <si>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</si>
  <si>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</si>
  <si>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</si>
  <si>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</si>
  <si>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твердых коммунальных отходов</t>
  </si>
  <si>
    <t>000 1 12 01000 01 0000 120</t>
  </si>
  <si>
    <t>000 1 12 01010 01 0000 120</t>
  </si>
  <si>
    <t>000 1 12 01030 01 0000 120</t>
  </si>
  <si>
    <t>000 1 12 01041 01 0000 120</t>
  </si>
  <si>
    <t>000 1 12 01042 01 0000 120</t>
  </si>
  <si>
    <t>Плата за негативное воздействие на окружающую среду</t>
  </si>
  <si>
    <t xml:space="preserve">ВСЕГО </t>
  </si>
  <si>
    <t>000 2 04 00000 00 0000 150</t>
  </si>
  <si>
    <t>Безвозмездные поступления от негосударственных организаций</t>
  </si>
  <si>
    <t>000 1 06 01020 14 0000 110</t>
  </si>
  <si>
    <t>000 1 06 06032 14 0000 110</t>
  </si>
  <si>
    <t>000 1 06 06042 14 0000 110</t>
  </si>
  <si>
    <t>000 1 13 02064 14 0000 130</t>
  </si>
  <si>
    <t>000 1 14 02043 14 0000 410</t>
  </si>
  <si>
    <t>000 1 14 06012 14 0000 430</t>
  </si>
  <si>
    <t>000 1 14 06024 14 0000 430</t>
  </si>
  <si>
    <t>000 1 17 05040 14 0000 180</t>
  </si>
  <si>
    <t>000 2 02 15002 14 0000 150</t>
  </si>
  <si>
    <t>000 2 02 20216 14 0000 150</t>
  </si>
  <si>
    <t>000 2 02 25304 14 0000 150</t>
  </si>
  <si>
    <t>000 2 02 25497 14 0000 150</t>
  </si>
  <si>
    <t>000 2 02 29999 14 0000 150</t>
  </si>
  <si>
    <t>000 2 02 30024 14 0000 150</t>
  </si>
  <si>
    <t>000 2 02 30027 14 0000 150</t>
  </si>
  <si>
    <t>000 2 02  30029 14 0000 150</t>
  </si>
  <si>
    <t>000 2 02 35082 14 0000 150</t>
  </si>
  <si>
    <t>000 2 02 35118 14 0000 150</t>
  </si>
  <si>
    <t>000 2 02 35120 14 0000 150</t>
  </si>
  <si>
    <t>000 2 02 35930 14 0000 150</t>
  </si>
  <si>
    <t>000 2 02  39998 14 0000 150</t>
  </si>
  <si>
    <t>000 2 02 45303 14 0000 150</t>
  </si>
  <si>
    <t>000 2 07 04010 14 0000 150</t>
  </si>
  <si>
    <t>000 2 07 04000 14 0000 150</t>
  </si>
  <si>
    <t>Земельный налог с  физических лиц, обладающих земельным участком, расположенным в границах муниципальных округов</t>
  </si>
  <si>
    <t>Земельный налог с организаций, обладающих земельным участком, расположенным в границах муниципальных округов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</si>
  <si>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</si>
  <si>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</si>
  <si>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</si>
  <si>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</si>
  <si>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000 1 11 09044 14 0000 120</t>
  </si>
  <si>
    <t>Доходы, поступающие в порядке возмещения расходов, понесенных в связи с эксплуатацией  имущества муниципальных округов</t>
  </si>
  <si>
    <t xml:space="preserve">Прочие доходы от компенсации затрат  бюджетов муниципальных округов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</si>
  <si>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</si>
  <si>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</si>
  <si>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муниципальныхокругов (за исключением 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</si>
  <si>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</si>
  <si>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</si>
  <si>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Прочие неналоговые доходы, зачисляемые в бюджеты муниципальных округов</t>
  </si>
  <si>
    <t>Дотации бюджетам муниципальных округов на поддержку мер по обеспечению сбалансированности бюджета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</si>
  <si>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</si>
  <si>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</si>
  <si>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обеспечение жильем молодых семей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</si>
  <si>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</si>
  <si>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</si>
  <si>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бюджетаммуниципальных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</si>
  <si>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</si>
  <si>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 бюджетам муниципальных округов на осуществление первичного воинского учета на территорях, где отсутствуют военные комиссариаты</t>
  </si>
  <si>
    <t xml:space="preserve">Субвенции бюджетам муниципальных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</si>
  <si>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Субвенции  бюджетам муниципальных  округов на государственную регистрацию актов гражданского состояния</t>
  </si>
  <si>
    <t>Единая субвенция бюджетам муниципальных округов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</si>
  <si>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</si>
  <si>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</si>
  <si>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Прочие безвозмездные поступления в бюджеты муниципальных округов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</si>
  <si>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округов </t>
  </si>
  <si>
    <t>Налог на имущество физических лиц, взимаемый по  ставкам, применяемым к объектам налогообложения, расположенным в границах муниципальных округов</t>
  </si>
  <si>
    <t>Прочие поступления от использования имущества, находящегося в собственности муниципальных 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</si>
  <si>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субсидии бюджетам муниципальных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</si>
  <si>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</si>
  <si>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000 2 04 04099 14 0000 150</t>
  </si>
  <si>
    <t>Прочие безвозмездные поступления от негосударственных организаций в бюджеты муниципальных округов</t>
  </si>
  <si>
    <t>Безвозмездные поступления от негосударственных организаций в бюджеты муниципальных округов</t>
  </si>
  <si>
    <t xml:space="preserve">000 2 04 04000 14 0000 150
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</si>
  <si>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округов</t>
  </si>
  <si>
    <t>000 1 11 05027 14 0000 120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</si>
  <si>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</si>
  <si>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</si>
  <si>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</si>
  <si>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</si>
  <si>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000 2 02 49999 00 0000 150</t>
  </si>
  <si>
    <t>Прочие межбюджетные  трансферты</t>
  </si>
  <si>
    <t>000 2 02 49999 14 0000 150</t>
  </si>
  <si>
    <t xml:space="preserve">Прочие межбюджетные  трансферты,  передаваемые бюджетам муниципальных округов </t>
  </si>
  <si>
    <t>000 1 05 03010 01 0000 110</t>
  </si>
  <si>
    <t>000 1 05 04060 02 0000 110</t>
  </si>
  <si>
    <t xml:space="preserve">000 1 11 05024 14 0000 120 </t>
  </si>
  <si>
    <t>000 1 13 02994 14 0000 130</t>
  </si>
  <si>
    <t>000 1 16 07010 14 0000 140</t>
  </si>
  <si>
    <t>000 1 16 07090 14 0000 140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</si>
  <si>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</si>
  <si>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</si>
  <si>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Прогноз</t>
  </si>
  <si>
    <t>2025 год</t>
  </si>
  <si>
    <t>Налог, взимаемый в связи с применением патентной системы налогообложения, зачисляемый в бюджеты муниципальных округов</t>
  </si>
  <si>
    <t>Приложение № 2.1</t>
  </si>
  <si>
    <t>к решению Совета депутатов города Полярные Зори</t>
  </si>
  <si>
    <t>Объем доходов бюджета муниципального образования                                                       город Полярные Зори с подведомственной территорией                                                             по кодам классификации доходов бюджетов  на 2025 и 2026 годы</t>
  </si>
  <si>
    <t>2026 год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</si>
  <si>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</si>
  <si>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</si>
  <si>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000 1 11 05020 00 0000 120 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</si>
  <si>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</si>
  <si>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</si>
  <si>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000 1 16 01133 01 0000 140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</si>
  <si>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</si>
  <si>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</si>
  <si>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</si>
  <si>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</si>
  <si>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от 20.12.2023 №260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</si>
</sst>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Arial Cy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1">
      <alignment horizontal="left" wrapText="1" indent="2"/>
    </xf>
    <xf numFmtId="49" fontId="12" fillId="0" borderId="25">
      <alignment horizontal="center"/>
    </xf>
    <xf numFmtId="0" fontId="12" fillId="0" borderId="26">
      <alignment horizontal="left" wrapText="1" indent="2"/>
    </xf>
  </cellStyleXfs>
  <cellXfs count="16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2" fontId="0" fillId="0" borderId="0" xfId="0" applyNumberFormat="1" applyFill="1" applyAlignment="1">
      <alignment wrapText="1"/>
    </xf>
    <xf numFmtId="49" fontId="0" fillId="0" borderId="0" xfId="0" applyNumberFormat="1" applyFill="1"/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49" fontId="5" fillId="0" borderId="3" xfId="0" applyNumberFormat="1" applyFont="1" applyFill="1" applyBorder="1"/>
    <xf numFmtId="0" fontId="6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wrapText="1"/>
    </xf>
    <xf numFmtId="49" fontId="6" fillId="0" borderId="16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wrapText="1"/>
    </xf>
    <xf numFmtId="2" fontId="5" fillId="0" borderId="14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justify" wrapText="1"/>
    </xf>
    <xf numFmtId="0" fontId="5" fillId="0" borderId="20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horizontal="justify" wrapText="1"/>
    </xf>
    <xf numFmtId="0" fontId="5" fillId="0" borderId="21" xfId="0" applyFont="1" applyFill="1" applyBorder="1" applyAlignment="1">
      <alignment horizontal="justify" wrapText="1"/>
    </xf>
    <xf numFmtId="0" fontId="5" fillId="0" borderId="17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49" fontId="5" fillId="0" borderId="9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right"/>
    </xf>
    <xf numFmtId="2" fontId="5" fillId="0" borderId="15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center" wrapText="1"/>
    </xf>
    <xf numFmtId="49" fontId="13" fillId="0" borderId="27" xfId="2" applyNumberFormat="1" applyFont="1" applyBorder="1" applyAlignment="1" applyProtection="1"/>
    <xf numFmtId="2" fontId="5" fillId="0" borderId="1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64" fontId="3" fillId="0" borderId="7" xfId="0" applyNumberFormat="1" applyFont="1" applyFill="1" applyBorder="1"/>
    <xf numFmtId="1" fontId="5" fillId="0" borderId="4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wrapText="1"/>
    </xf>
    <xf numFmtId="164" fontId="3" fillId="0" borderId="6" xfId="0" applyNumberFormat="1" applyFont="1" applyFill="1" applyBorder="1"/>
    <xf numFmtId="49" fontId="4" fillId="0" borderId="6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0" fontId="5" fillId="0" borderId="30" xfId="0" applyFont="1" applyBorder="1" applyAlignment="1">
      <alignment wrapText="1"/>
    </xf>
    <xf numFmtId="164" fontId="3" fillId="0" borderId="4" xfId="0" applyNumberFormat="1" applyFont="1" applyFill="1" applyBorder="1"/>
    <xf numFmtId="164" fontId="3" fillId="0" borderId="9" xfId="0" applyNumberFormat="1" applyFont="1" applyFill="1" applyBorder="1"/>
    <xf numFmtId="164" fontId="3" fillId="0" borderId="5" xfId="0" applyNumberFormat="1" applyFont="1" applyFill="1" applyBorder="1"/>
    <xf numFmtId="164" fontId="11" fillId="0" borderId="6" xfId="0" applyNumberFormat="1" applyFont="1" applyFill="1" applyBorder="1" applyAlignment="1">
      <alignment horizontal="right" wrapText="1"/>
    </xf>
    <xf numFmtId="164" fontId="11" fillId="0" borderId="24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justify" wrapText="1"/>
    </xf>
    <xf numFmtId="164" fontId="3" fillId="0" borderId="7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 wrapText="1"/>
    </xf>
    <xf numFmtId="164" fontId="3" fillId="0" borderId="12" xfId="0" applyNumberFormat="1" applyFont="1" applyFill="1" applyBorder="1"/>
    <xf numFmtId="0" fontId="4" fillId="0" borderId="10" xfId="0" applyFont="1" applyBorder="1" applyAlignment="1">
      <alignment wrapText="1"/>
    </xf>
    <xf numFmtId="2" fontId="5" fillId="0" borderId="30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left" wrapText="1"/>
    </xf>
    <xf numFmtId="0" fontId="13" fillId="0" borderId="31" xfId="3" applyNumberFormat="1" applyFont="1" applyBorder="1" applyAlignment="1" applyProtection="1">
      <alignment wrapText="1"/>
    </xf>
    <xf numFmtId="2" fontId="5" fillId="0" borderId="14" xfId="0" applyNumberFormat="1" applyFont="1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wrapText="1"/>
    </xf>
    <xf numFmtId="164" fontId="9" fillId="0" borderId="3" xfId="0" applyNumberFormat="1" applyFont="1" applyFill="1" applyBorder="1"/>
    <xf numFmtId="0" fontId="8" fillId="0" borderId="0" xfId="0" applyNumberFormat="1" applyFont="1" applyFill="1" applyAlignment="1">
      <alignment horizontal="center" wrapText="1"/>
    </xf>
    <xf numFmtId="164" fontId="9" fillId="0" borderId="3" xfId="0" quotePrefix="1" applyNumberFormat="1" applyFont="1" applyFill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164" fontId="9" fillId="0" borderId="6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164" fontId="11" fillId="0" borderId="4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3" fillId="0" borderId="24" xfId="0" applyNumberFormat="1" applyFont="1" applyFill="1" applyBorder="1"/>
    <xf numFmtId="164" fontId="9" fillId="0" borderId="9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 wrapText="1"/>
    </xf>
    <xf numFmtId="164" fontId="11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wrapText="1"/>
    </xf>
    <xf numFmtId="164" fontId="3" fillId="0" borderId="7" xfId="0" applyNumberFormat="1" applyFont="1" applyFill="1" applyBorder="1" applyAlignment="1"/>
    <xf numFmtId="164" fontId="9" fillId="0" borderId="12" xfId="0" applyNumberFormat="1" applyFont="1" applyFill="1" applyBorder="1"/>
    <xf numFmtId="164" fontId="3" fillId="0" borderId="8" xfId="0" applyNumberFormat="1" applyFont="1" applyFill="1" applyBorder="1"/>
    <xf numFmtId="164" fontId="3" fillId="0" borderId="4" xfId="0" applyNumberFormat="1" applyFont="1" applyFill="1" applyBorder="1" applyAlignment="1">
      <alignment wrapText="1"/>
    </xf>
    <xf numFmtId="0" fontId="9" fillId="0" borderId="0" xfId="0" applyNumberFormat="1" applyFont="1" applyFill="1" applyAlignment="1">
      <alignment horizontal="center" wrapText="1"/>
    </xf>
    <xf numFmtId="2" fontId="4" fillId="0" borderId="30" xfId="0" applyNumberFormat="1" applyFont="1" applyFill="1" applyBorder="1" applyAlignment="1">
      <alignment vertical="center" wrapText="1"/>
    </xf>
    <xf numFmtId="2" fontId="5" fillId="0" borderId="20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wrapText="1"/>
    </xf>
    <xf numFmtId="4" fontId="2" fillId="0" borderId="0" xfId="0" applyNumberFormat="1" applyFont="1" applyBorder="1"/>
    <xf numFmtId="0" fontId="8" fillId="0" borderId="0" xfId="0" applyNumberFormat="1" applyFont="1" applyFill="1" applyAlignment="1">
      <alignment wrapText="1"/>
    </xf>
    <xf numFmtId="164" fontId="3" fillId="0" borderId="23" xfId="0" applyNumberFormat="1" applyFont="1" applyFill="1" applyBorder="1"/>
    <xf numFmtId="164" fontId="3" fillId="0" borderId="13" xfId="0" applyNumberFormat="1" applyFont="1" applyFill="1" applyBorder="1"/>
    <xf numFmtId="164" fontId="3" fillId="0" borderId="0" xfId="0" applyNumberFormat="1" applyFont="1" applyFill="1" applyBorder="1"/>
    <xf numFmtId="164" fontId="3" fillId="0" borderId="14" xfId="0" applyNumberFormat="1" applyFont="1" applyFill="1" applyBorder="1"/>
    <xf numFmtId="0" fontId="5" fillId="0" borderId="7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3" fillId="0" borderId="2" xfId="0" applyNumberFormat="1" applyFont="1" applyFill="1" applyBorder="1" applyAlignment="1">
      <alignment horizontal="right" wrapText="1"/>
    </xf>
  </cellXfs>
  <cellStyles count="4">
    <cellStyle name="xl30" xfId="3"/>
    <cellStyle name="xl32" xfId="1"/>
    <cellStyle name="xl4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449550" y="992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7"/>
  <sheetViews>
    <sheetView tabSelected="1" workbookViewId="0">
      <pane xSplit="1" ySplit="7" topLeftCell="B129" activePane="bottomRight" state="frozen"/>
      <selection pane="topRight" activeCell="B1" sqref="B1"/>
      <selection pane="bottomLeft" activeCell="A7" sqref="A7"/>
      <selection pane="bottomRight" activeCell="B3" sqref="B3:D3"/>
    </sheetView>
  </sheetViews>
  <sheetFormatPr defaultRowHeight="12.75" x14ac:dyDescent="0.2"/>
  <cols>
    <col min="1" max="1" width="32" style="7" customWidth="1"/>
    <col min="2" max="2" width="71.28515625" style="6" customWidth="1"/>
    <col min="3" max="3" width="14.42578125" customWidth="1"/>
    <col min="4" max="4" width="14" customWidth="1"/>
  </cols>
  <sheetData>
    <row r="1" spans="1:4" ht="15.75" x14ac:dyDescent="0.25">
      <c r="B1" s="160" t="s">
        <v>246</v>
      </c>
      <c r="C1" s="160"/>
      <c r="D1" s="160"/>
    </row>
    <row r="2" spans="1:4" ht="18.75" customHeight="1" x14ac:dyDescent="0.3">
      <c r="A2" s="144"/>
      <c r="B2" s="161" t="s">
        <v>247</v>
      </c>
      <c r="C2" s="161"/>
      <c r="D2" s="161"/>
    </row>
    <row r="3" spans="1:4" ht="14.25" customHeight="1" x14ac:dyDescent="0.3">
      <c r="A3" s="144"/>
      <c r="B3" s="161" t="s">
        <v>260</v>
      </c>
      <c r="C3" s="161"/>
      <c r="D3" s="161"/>
    </row>
    <row r="4" spans="1:4" ht="72.75" customHeight="1" x14ac:dyDescent="0.3">
      <c r="A4" s="162" t="s">
        <v>248</v>
      </c>
      <c r="B4" s="162"/>
      <c r="C4" s="162"/>
      <c r="D4" s="162"/>
    </row>
    <row r="5" spans="1:4" ht="22.5" customHeight="1" thickBot="1" x14ac:dyDescent="0.35">
      <c r="A5" s="138"/>
      <c r="B5" s="121"/>
      <c r="C5" s="163" t="s">
        <v>146</v>
      </c>
      <c r="D5" s="163"/>
    </row>
    <row r="6" spans="1:4" ht="16.5" thickBot="1" x14ac:dyDescent="0.25">
      <c r="A6" s="156" t="s">
        <v>4</v>
      </c>
      <c r="B6" s="154" t="s">
        <v>27</v>
      </c>
      <c r="C6" s="158" t="s">
        <v>243</v>
      </c>
      <c r="D6" s="159"/>
    </row>
    <row r="7" spans="1:4" s="2" customFormat="1" ht="54" customHeight="1" thickBot="1" x14ac:dyDescent="0.25">
      <c r="A7" s="157"/>
      <c r="B7" s="155"/>
      <c r="C7" s="89" t="s">
        <v>244</v>
      </c>
      <c r="D7" s="75" t="s">
        <v>249</v>
      </c>
    </row>
    <row r="8" spans="1:4" s="1" customFormat="1" ht="23.25" customHeight="1" thickBot="1" x14ac:dyDescent="0.3">
      <c r="A8" s="30" t="s">
        <v>5</v>
      </c>
      <c r="B8" s="54" t="s">
        <v>1</v>
      </c>
      <c r="C8" s="122">
        <f>C9+C45</f>
        <v>616762.03</v>
      </c>
      <c r="D8" s="122">
        <f>D9+D45</f>
        <v>646749.9</v>
      </c>
    </row>
    <row r="9" spans="1:4" s="4" customFormat="1" ht="23.25" customHeight="1" thickBot="1" x14ac:dyDescent="0.3">
      <c r="A9" s="8"/>
      <c r="B9" s="44" t="s">
        <v>64</v>
      </c>
      <c r="C9" s="123">
        <f>C10+C18+C24+C34+C42</f>
        <v>562062.20000000007</v>
      </c>
      <c r="D9" s="123">
        <f>D10+D18+D24+D34+D42</f>
        <v>585017.1</v>
      </c>
    </row>
    <row r="10" spans="1:4" s="5" customFormat="1" ht="21.75" customHeight="1" thickBot="1" x14ac:dyDescent="0.3">
      <c r="A10" s="9" t="s">
        <v>6</v>
      </c>
      <c r="B10" s="37" t="s">
        <v>13</v>
      </c>
      <c r="C10" s="123">
        <f t="shared" ref="C10:D10" si="0">SUM(C11)</f>
        <v>501364.4</v>
      </c>
      <c r="D10" s="123">
        <f t="shared" si="0"/>
        <v>520185.39999999997</v>
      </c>
    </row>
    <row r="11" spans="1:4" ht="25.5" customHeight="1" x14ac:dyDescent="0.25">
      <c r="A11" s="93" t="s">
        <v>20</v>
      </c>
      <c r="B11" s="139" t="s">
        <v>14</v>
      </c>
      <c r="C11" s="124">
        <f>SUM(C12:C17)</f>
        <v>501364.4</v>
      </c>
      <c r="D11" s="124">
        <f>SUM(D12:D17)</f>
        <v>520185.39999999997</v>
      </c>
    </row>
    <row r="12" spans="1:4" ht="79.5" customHeight="1" x14ac:dyDescent="0.25">
      <c r="A12" s="94" t="s">
        <v>50</v>
      </c>
      <c r="B12" s="34" t="s">
        <v>79</v>
      </c>
      <c r="C12" s="76">
        <v>489902.4</v>
      </c>
      <c r="D12" s="76">
        <v>508498.5</v>
      </c>
    </row>
    <row r="13" spans="1:4" ht="112.5" customHeight="1" x14ac:dyDescent="0.25">
      <c r="A13" s="95" t="s">
        <v>49</v>
      </c>
      <c r="B13" s="32" t="s">
        <v>78</v>
      </c>
      <c r="C13" s="76">
        <v>298.2</v>
      </c>
      <c r="D13" s="76">
        <v>310.10000000000002</v>
      </c>
    </row>
    <row r="14" spans="1:4" ht="48.75" customHeight="1" x14ac:dyDescent="0.25">
      <c r="A14" s="10" t="s">
        <v>21</v>
      </c>
      <c r="B14" s="32" t="s">
        <v>77</v>
      </c>
      <c r="C14" s="76">
        <v>3361.5</v>
      </c>
      <c r="D14" s="76">
        <v>3496</v>
      </c>
    </row>
    <row r="15" spans="1:4" ht="108.75" customHeight="1" x14ac:dyDescent="0.25">
      <c r="A15" s="10" t="s">
        <v>48</v>
      </c>
      <c r="B15" s="32" t="s">
        <v>76</v>
      </c>
      <c r="C15" s="99">
        <v>20</v>
      </c>
      <c r="D15" s="99">
        <v>20.8</v>
      </c>
    </row>
    <row r="16" spans="1:4" ht="57.75" customHeight="1" thickBot="1" x14ac:dyDescent="0.3">
      <c r="A16" s="63" t="s">
        <v>147</v>
      </c>
      <c r="B16" s="119" t="s">
        <v>148</v>
      </c>
      <c r="C16" s="136">
        <v>7042</v>
      </c>
      <c r="D16" s="136">
        <v>7070.1</v>
      </c>
    </row>
    <row r="17" spans="1:4" ht="57.75" customHeight="1" thickBot="1" x14ac:dyDescent="0.3">
      <c r="A17" s="63" t="s">
        <v>250</v>
      </c>
      <c r="B17" s="119" t="s">
        <v>251</v>
      </c>
      <c r="C17" s="98">
        <v>740.3</v>
      </c>
      <c r="D17" s="98">
        <v>789.9</v>
      </c>
    </row>
    <row r="18" spans="1:4" ht="50.25" thickBot="1" x14ac:dyDescent="0.3">
      <c r="A18" s="60" t="s">
        <v>69</v>
      </c>
      <c r="B18" s="37" t="s">
        <v>70</v>
      </c>
      <c r="C18" s="68">
        <f t="shared" ref="C18:D18" si="1">SUM(C19)</f>
        <v>13285.1</v>
      </c>
      <c r="D18" s="68">
        <f t="shared" si="1"/>
        <v>13774.400000000001</v>
      </c>
    </row>
    <row r="19" spans="1:4" ht="33" customHeight="1" x14ac:dyDescent="0.25">
      <c r="A19" s="29" t="s">
        <v>71</v>
      </c>
      <c r="B19" s="41" t="s">
        <v>72</v>
      </c>
      <c r="C19" s="125">
        <f t="shared" ref="C19:D19" si="2">SUM(C20:C23)</f>
        <v>13285.1</v>
      </c>
      <c r="D19" s="125">
        <f t="shared" si="2"/>
        <v>13774.400000000001</v>
      </c>
    </row>
    <row r="20" spans="1:4" ht="66" x14ac:dyDescent="0.25">
      <c r="A20" s="27" t="s">
        <v>73</v>
      </c>
      <c r="B20" s="42" t="s">
        <v>94</v>
      </c>
      <c r="C20" s="76">
        <v>6911.7</v>
      </c>
      <c r="D20" s="76">
        <v>7175.1</v>
      </c>
    </row>
    <row r="21" spans="1:4" ht="82.5" x14ac:dyDescent="0.25">
      <c r="A21" s="27" t="s">
        <v>74</v>
      </c>
      <c r="B21" s="43" t="s">
        <v>95</v>
      </c>
      <c r="C21" s="76">
        <v>36.299999999999997</v>
      </c>
      <c r="D21" s="76">
        <v>38.1</v>
      </c>
    </row>
    <row r="22" spans="1:4" ht="64.5" customHeight="1" thickBot="1" x14ac:dyDescent="0.3">
      <c r="A22" s="27" t="s">
        <v>75</v>
      </c>
      <c r="B22" s="42" t="s">
        <v>96</v>
      </c>
      <c r="C22" s="76">
        <v>6337.1</v>
      </c>
      <c r="D22" s="76">
        <v>6561.2</v>
      </c>
    </row>
    <row r="23" spans="1:4" ht="66.75" hidden="1" thickBot="1" x14ac:dyDescent="0.3">
      <c r="A23" s="90" t="s">
        <v>227</v>
      </c>
      <c r="B23" s="91" t="s">
        <v>228</v>
      </c>
      <c r="C23" s="129">
        <v>0</v>
      </c>
      <c r="D23" s="129">
        <v>0</v>
      </c>
    </row>
    <row r="24" spans="1:4" ht="26.25" customHeight="1" thickBot="1" x14ac:dyDescent="0.3">
      <c r="A24" s="9" t="s">
        <v>7</v>
      </c>
      <c r="B24" s="37" t="s">
        <v>15</v>
      </c>
      <c r="C24" s="123">
        <f>C25+C30+C32</f>
        <v>26626.9</v>
      </c>
      <c r="D24" s="123">
        <f>D25+D30+D32</f>
        <v>30082.3</v>
      </c>
    </row>
    <row r="25" spans="1:4" ht="32.25" customHeight="1" x14ac:dyDescent="0.25">
      <c r="A25" s="12" t="s">
        <v>35</v>
      </c>
      <c r="B25" s="48" t="s">
        <v>34</v>
      </c>
      <c r="C25" s="126">
        <f t="shared" ref="C25:D25" si="3">C26+C28</f>
        <v>26021</v>
      </c>
      <c r="D25" s="126">
        <f t="shared" si="3"/>
        <v>29470.3</v>
      </c>
    </row>
    <row r="26" spans="1:4" ht="33" x14ac:dyDescent="0.25">
      <c r="A26" s="13" t="s">
        <v>37</v>
      </c>
      <c r="B26" s="38" t="s">
        <v>36</v>
      </c>
      <c r="C26" s="102">
        <f t="shared" ref="C26:D26" si="4">SUM(C27:C27)</f>
        <v>21533.599999999999</v>
      </c>
      <c r="D26" s="102">
        <f t="shared" si="4"/>
        <v>22946.3</v>
      </c>
    </row>
    <row r="27" spans="1:4" ht="33" x14ac:dyDescent="0.25">
      <c r="A27" s="13" t="s">
        <v>38</v>
      </c>
      <c r="B27" s="38" t="s">
        <v>36</v>
      </c>
      <c r="C27" s="76">
        <v>21533.599999999999</v>
      </c>
      <c r="D27" s="76">
        <v>22946.3</v>
      </c>
    </row>
    <row r="28" spans="1:4" ht="48" customHeight="1" x14ac:dyDescent="0.25">
      <c r="A28" s="13" t="s">
        <v>40</v>
      </c>
      <c r="B28" s="38" t="s">
        <v>39</v>
      </c>
      <c r="C28" s="102">
        <f t="shared" ref="C28:D28" si="5">C29</f>
        <v>4487.3999999999996</v>
      </c>
      <c r="D28" s="102">
        <f t="shared" si="5"/>
        <v>6524</v>
      </c>
    </row>
    <row r="29" spans="1:4" ht="49.5" x14ac:dyDescent="0.25">
      <c r="A29" s="13" t="s">
        <v>41</v>
      </c>
      <c r="B29" s="38" t="s">
        <v>39</v>
      </c>
      <c r="C29" s="76">
        <v>4487.3999999999996</v>
      </c>
      <c r="D29" s="76">
        <v>6524</v>
      </c>
    </row>
    <row r="30" spans="1:4" ht="16.5" x14ac:dyDescent="0.25">
      <c r="A30" s="14" t="s">
        <v>142</v>
      </c>
      <c r="B30" s="46" t="s">
        <v>143</v>
      </c>
      <c r="C30" s="76">
        <f t="shared" ref="C30:D30" si="6">C31</f>
        <v>61.2</v>
      </c>
      <c r="D30" s="76">
        <f t="shared" si="6"/>
        <v>66.5</v>
      </c>
    </row>
    <row r="31" spans="1:4" ht="20.25" customHeight="1" x14ac:dyDescent="0.25">
      <c r="A31" s="20" t="s">
        <v>235</v>
      </c>
      <c r="B31" s="55" t="s">
        <v>143</v>
      </c>
      <c r="C31" s="76">
        <v>61.2</v>
      </c>
      <c r="D31" s="76">
        <v>66.5</v>
      </c>
    </row>
    <row r="32" spans="1:4" ht="33" customHeight="1" x14ac:dyDescent="0.25">
      <c r="A32" s="15" t="s">
        <v>91</v>
      </c>
      <c r="B32" s="46" t="s">
        <v>62</v>
      </c>
      <c r="C32" s="109">
        <f t="shared" ref="C32:D32" si="7">C33</f>
        <v>544.70000000000005</v>
      </c>
      <c r="D32" s="109">
        <f t="shared" si="7"/>
        <v>545.5</v>
      </c>
    </row>
    <row r="33" spans="1:4" ht="33.75" customHeight="1" thickBot="1" x14ac:dyDescent="0.3">
      <c r="A33" s="15" t="s">
        <v>236</v>
      </c>
      <c r="B33" s="56" t="s">
        <v>245</v>
      </c>
      <c r="C33" s="99">
        <v>544.70000000000005</v>
      </c>
      <c r="D33" s="99">
        <v>545.5</v>
      </c>
    </row>
    <row r="34" spans="1:4" ht="27" customHeight="1" thickBot="1" x14ac:dyDescent="0.3">
      <c r="A34" s="9" t="s">
        <v>22</v>
      </c>
      <c r="B34" s="37" t="s">
        <v>16</v>
      </c>
      <c r="C34" s="68">
        <f t="shared" ref="C34:D34" si="8">SUM(C35+C37)</f>
        <v>17980.8</v>
      </c>
      <c r="D34" s="68">
        <f t="shared" si="8"/>
        <v>18170</v>
      </c>
    </row>
    <row r="35" spans="1:4" ht="16.5" x14ac:dyDescent="0.25">
      <c r="A35" s="12" t="s">
        <v>51</v>
      </c>
      <c r="B35" s="48" t="s">
        <v>17</v>
      </c>
      <c r="C35" s="127">
        <f t="shared" ref="C35:D35" si="9">C36</f>
        <v>8202.7999999999993</v>
      </c>
      <c r="D35" s="127">
        <f t="shared" si="9"/>
        <v>8284</v>
      </c>
    </row>
    <row r="36" spans="1:4" ht="51" customHeight="1" x14ac:dyDescent="0.25">
      <c r="A36" s="13" t="s">
        <v>162</v>
      </c>
      <c r="B36" s="38" t="s">
        <v>217</v>
      </c>
      <c r="C36" s="76">
        <v>8202.7999999999993</v>
      </c>
      <c r="D36" s="76">
        <v>8284</v>
      </c>
    </row>
    <row r="37" spans="1:4" ht="16.5" x14ac:dyDescent="0.25">
      <c r="A37" s="13" t="s">
        <v>23</v>
      </c>
      <c r="B37" s="38" t="s">
        <v>18</v>
      </c>
      <c r="C37" s="109">
        <f t="shared" ref="C37:D37" si="10">SUM(C38+C40)</f>
        <v>9778</v>
      </c>
      <c r="D37" s="109">
        <f t="shared" si="10"/>
        <v>9886</v>
      </c>
    </row>
    <row r="38" spans="1:4" ht="16.5" x14ac:dyDescent="0.25">
      <c r="A38" s="13" t="s">
        <v>85</v>
      </c>
      <c r="B38" s="38" t="s">
        <v>84</v>
      </c>
      <c r="C38" s="109">
        <f t="shared" ref="C38:D38" si="11">C39</f>
        <v>8049.3</v>
      </c>
      <c r="D38" s="109">
        <f t="shared" si="11"/>
        <v>8140</v>
      </c>
    </row>
    <row r="39" spans="1:4" ht="34.5" customHeight="1" x14ac:dyDescent="0.25">
      <c r="A39" s="13" t="s">
        <v>163</v>
      </c>
      <c r="B39" s="38" t="s">
        <v>187</v>
      </c>
      <c r="C39" s="76">
        <v>8049.3</v>
      </c>
      <c r="D39" s="76">
        <v>8140</v>
      </c>
    </row>
    <row r="40" spans="1:4" ht="16.5" x14ac:dyDescent="0.25">
      <c r="A40" s="16" t="s">
        <v>86</v>
      </c>
      <c r="B40" s="39" t="s">
        <v>87</v>
      </c>
      <c r="C40" s="109">
        <f t="shared" ref="C40:D40" si="12">C41</f>
        <v>1728.7</v>
      </c>
      <c r="D40" s="109">
        <f t="shared" si="12"/>
        <v>1746</v>
      </c>
    </row>
    <row r="41" spans="1:4" ht="30" customHeight="1" thickBot="1" x14ac:dyDescent="0.3">
      <c r="A41" s="16" t="s">
        <v>164</v>
      </c>
      <c r="B41" s="39" t="s">
        <v>186</v>
      </c>
      <c r="C41" s="99">
        <v>1728.7</v>
      </c>
      <c r="D41" s="99">
        <v>1746</v>
      </c>
    </row>
    <row r="42" spans="1:4" ht="17.25" thickBot="1" x14ac:dyDescent="0.3">
      <c r="A42" s="9" t="s">
        <v>8</v>
      </c>
      <c r="B42" s="37" t="s">
        <v>2</v>
      </c>
      <c r="C42" s="79">
        <f>C43</f>
        <v>2805</v>
      </c>
      <c r="D42" s="79">
        <f>D43</f>
        <v>2805</v>
      </c>
    </row>
    <row r="43" spans="1:4" ht="33" x14ac:dyDescent="0.25">
      <c r="A43" s="12" t="s">
        <v>52</v>
      </c>
      <c r="B43" s="48" t="s">
        <v>19</v>
      </c>
      <c r="C43" s="137">
        <f t="shared" ref="C43:D43" si="13">C44</f>
        <v>2805</v>
      </c>
      <c r="D43" s="137">
        <f t="shared" si="13"/>
        <v>2805</v>
      </c>
    </row>
    <row r="44" spans="1:4" ht="50.25" thickBot="1" x14ac:dyDescent="0.3">
      <c r="A44" s="13" t="s">
        <v>24</v>
      </c>
      <c r="B44" s="38" t="s">
        <v>3</v>
      </c>
      <c r="C44" s="76">
        <v>2805</v>
      </c>
      <c r="D44" s="76">
        <v>2805</v>
      </c>
    </row>
    <row r="45" spans="1:4" ht="17.25" thickBot="1" x14ac:dyDescent="0.3">
      <c r="A45" s="17"/>
      <c r="B45" s="44" t="s">
        <v>63</v>
      </c>
      <c r="C45" s="123">
        <f>C46+C57+C63+C69+C76+C90</f>
        <v>54699.829999999994</v>
      </c>
      <c r="D45" s="123">
        <f>D46+D57+D63+D69+D76+D90</f>
        <v>61732.799999999996</v>
      </c>
    </row>
    <row r="46" spans="1:4" ht="50.25" thickBot="1" x14ac:dyDescent="0.3">
      <c r="A46" s="31" t="s">
        <v>9</v>
      </c>
      <c r="B46" s="45" t="s">
        <v>0</v>
      </c>
      <c r="C46" s="128">
        <f t="shared" ref="C46:D46" si="14">C47+C53+C55</f>
        <v>39200.899999999994</v>
      </c>
      <c r="D46" s="128">
        <f t="shared" si="14"/>
        <v>41094.399999999994</v>
      </c>
    </row>
    <row r="47" spans="1:4" ht="99" x14ac:dyDescent="0.25">
      <c r="A47" s="33" t="s">
        <v>25</v>
      </c>
      <c r="B47" s="34" t="s">
        <v>53</v>
      </c>
      <c r="C47" s="80">
        <f>C48+C50</f>
        <v>17521.3</v>
      </c>
      <c r="D47" s="80">
        <f>D48+D50</f>
        <v>18572.099999999999</v>
      </c>
    </row>
    <row r="48" spans="1:4" ht="63.75" customHeight="1" x14ac:dyDescent="0.25">
      <c r="A48" s="10" t="s">
        <v>60</v>
      </c>
      <c r="B48" s="32" t="s">
        <v>61</v>
      </c>
      <c r="C48" s="76">
        <f t="shared" ref="C48:D48" si="15">C49</f>
        <v>11402.9</v>
      </c>
      <c r="D48" s="76">
        <f t="shared" si="15"/>
        <v>12159</v>
      </c>
    </row>
    <row r="49" spans="1:4" ht="91.5" customHeight="1" x14ac:dyDescent="0.25">
      <c r="A49" s="10" t="s">
        <v>191</v>
      </c>
      <c r="B49" s="32" t="s">
        <v>190</v>
      </c>
      <c r="C49" s="76">
        <v>11402.9</v>
      </c>
      <c r="D49" s="76">
        <v>12159</v>
      </c>
    </row>
    <row r="50" spans="1:4" ht="80.25" customHeight="1" x14ac:dyDescent="0.25">
      <c r="A50" s="10" t="s">
        <v>252</v>
      </c>
      <c r="B50" s="35" t="s">
        <v>54</v>
      </c>
      <c r="C50" s="109">
        <f>C51+C52</f>
        <v>6118.4000000000005</v>
      </c>
      <c r="D50" s="109">
        <f>D51+D52</f>
        <v>6413.1</v>
      </c>
    </row>
    <row r="51" spans="1:4" ht="82.5" x14ac:dyDescent="0.25">
      <c r="A51" s="10" t="s">
        <v>237</v>
      </c>
      <c r="B51" s="35" t="s">
        <v>229</v>
      </c>
      <c r="C51" s="109">
        <v>5158.3</v>
      </c>
      <c r="D51" s="109">
        <v>5414.6</v>
      </c>
    </row>
    <row r="52" spans="1:4" ht="81.75" customHeight="1" x14ac:dyDescent="0.25">
      <c r="A52" s="10" t="s">
        <v>226</v>
      </c>
      <c r="B52" s="35" t="s">
        <v>225</v>
      </c>
      <c r="C52" s="76">
        <v>960.1</v>
      </c>
      <c r="D52" s="76">
        <v>998.5</v>
      </c>
    </row>
    <row r="53" spans="1:4" s="3" customFormat="1" ht="41.25" customHeight="1" x14ac:dyDescent="0.25">
      <c r="A53" s="10" t="s">
        <v>89</v>
      </c>
      <c r="B53" s="32" t="s">
        <v>90</v>
      </c>
      <c r="C53" s="109">
        <f>C54</f>
        <v>18567.900000000001</v>
      </c>
      <c r="D53" s="109">
        <f>D54</f>
        <v>19410.599999999999</v>
      </c>
    </row>
    <row r="54" spans="1:4" s="3" customFormat="1" ht="48" customHeight="1" x14ac:dyDescent="0.25">
      <c r="A54" s="11" t="s">
        <v>188</v>
      </c>
      <c r="B54" s="36" t="s">
        <v>189</v>
      </c>
      <c r="C54" s="76">
        <v>18567.900000000001</v>
      </c>
      <c r="D54" s="76">
        <v>19410.599999999999</v>
      </c>
    </row>
    <row r="55" spans="1:4" s="3" customFormat="1" ht="82.5" x14ac:dyDescent="0.25">
      <c r="A55" s="10" t="s">
        <v>92</v>
      </c>
      <c r="B55" s="38" t="s">
        <v>93</v>
      </c>
      <c r="C55" s="76">
        <f>C56</f>
        <v>3111.7</v>
      </c>
      <c r="D55" s="76">
        <f>D56</f>
        <v>3111.7</v>
      </c>
    </row>
    <row r="56" spans="1:4" s="3" customFormat="1" ht="93.75" customHeight="1" thickBot="1" x14ac:dyDescent="0.3">
      <c r="A56" s="11" t="s">
        <v>192</v>
      </c>
      <c r="B56" s="39" t="s">
        <v>218</v>
      </c>
      <c r="C56" s="99">
        <v>3111.7</v>
      </c>
      <c r="D56" s="99">
        <v>3111.7</v>
      </c>
    </row>
    <row r="57" spans="1:4" ht="17.25" thickBot="1" x14ac:dyDescent="0.3">
      <c r="A57" s="18" t="s">
        <v>10</v>
      </c>
      <c r="B57" s="37" t="s">
        <v>68</v>
      </c>
      <c r="C57" s="79">
        <f t="shared" ref="C57:D57" si="16">SUM(C58)</f>
        <v>2952.83</v>
      </c>
      <c r="D57" s="79">
        <f t="shared" si="16"/>
        <v>3070.9</v>
      </c>
    </row>
    <row r="58" spans="1:4" ht="26.25" customHeight="1" x14ac:dyDescent="0.25">
      <c r="A58" s="40" t="s">
        <v>153</v>
      </c>
      <c r="B58" s="57" t="s">
        <v>158</v>
      </c>
      <c r="C58" s="80">
        <f t="shared" ref="C58:D58" si="17">SUM(C59:C62)</f>
        <v>2952.83</v>
      </c>
      <c r="D58" s="80">
        <f t="shared" si="17"/>
        <v>3070.9</v>
      </c>
    </row>
    <row r="59" spans="1:4" ht="34.5" customHeight="1" x14ac:dyDescent="0.25">
      <c r="A59" s="20" t="s">
        <v>154</v>
      </c>
      <c r="B59" s="46" t="s">
        <v>149</v>
      </c>
      <c r="C59" s="97">
        <v>33.5</v>
      </c>
      <c r="D59" s="97">
        <v>34.9</v>
      </c>
    </row>
    <row r="60" spans="1:4" ht="16.5" x14ac:dyDescent="0.25">
      <c r="A60" s="10" t="s">
        <v>155</v>
      </c>
      <c r="B60" s="38" t="s">
        <v>150</v>
      </c>
      <c r="C60" s="76">
        <v>2736.5</v>
      </c>
      <c r="D60" s="76">
        <v>2845.9</v>
      </c>
    </row>
    <row r="61" spans="1:4" ht="16.5" x14ac:dyDescent="0.25">
      <c r="A61" s="20" t="s">
        <v>156</v>
      </c>
      <c r="B61" s="55" t="s">
        <v>151</v>
      </c>
      <c r="C61" s="76">
        <v>173.1</v>
      </c>
      <c r="D61" s="76">
        <v>180</v>
      </c>
    </row>
    <row r="62" spans="1:4" ht="17.25" thickBot="1" x14ac:dyDescent="0.3">
      <c r="A62" s="50" t="s">
        <v>157</v>
      </c>
      <c r="B62" s="58" t="s">
        <v>152</v>
      </c>
      <c r="C62" s="99">
        <v>9.73</v>
      </c>
      <c r="D62" s="99">
        <v>10.1</v>
      </c>
    </row>
    <row r="63" spans="1:4" ht="33.75" thickBot="1" x14ac:dyDescent="0.3">
      <c r="A63" s="18" t="s">
        <v>26</v>
      </c>
      <c r="B63" s="37" t="s">
        <v>67</v>
      </c>
      <c r="C63" s="79">
        <f t="shared" ref="C63:D63" si="18">C64+C67</f>
        <v>1984.2</v>
      </c>
      <c r="D63" s="79">
        <f t="shared" si="18"/>
        <v>2005.5</v>
      </c>
    </row>
    <row r="64" spans="1:4" ht="16.5" x14ac:dyDescent="0.25">
      <c r="A64" s="40" t="s">
        <v>29</v>
      </c>
      <c r="B64" s="105" t="s">
        <v>28</v>
      </c>
      <c r="C64" s="80">
        <f t="shared" ref="C64:D64" si="19">C65</f>
        <v>1804.2</v>
      </c>
      <c r="D64" s="80">
        <f t="shared" si="19"/>
        <v>1825.5</v>
      </c>
    </row>
    <row r="65" spans="1:4" ht="33" x14ac:dyDescent="0.25">
      <c r="A65" s="20" t="s">
        <v>31</v>
      </c>
      <c r="B65" s="106" t="s">
        <v>30</v>
      </c>
      <c r="C65" s="109">
        <f t="shared" ref="C65:D65" si="20">SUM(C66)</f>
        <v>1804.2</v>
      </c>
      <c r="D65" s="109">
        <f t="shared" si="20"/>
        <v>1825.5</v>
      </c>
    </row>
    <row r="66" spans="1:4" ht="45.75" customHeight="1" x14ac:dyDescent="0.25">
      <c r="A66" s="10" t="s">
        <v>165</v>
      </c>
      <c r="B66" s="32" t="s">
        <v>193</v>
      </c>
      <c r="C66" s="76">
        <v>1804.2</v>
      </c>
      <c r="D66" s="76">
        <v>1825.5</v>
      </c>
    </row>
    <row r="67" spans="1:4" ht="30.75" customHeight="1" x14ac:dyDescent="0.25">
      <c r="A67" s="14" t="s">
        <v>115</v>
      </c>
      <c r="B67" s="107" t="s">
        <v>116</v>
      </c>
      <c r="C67" s="76">
        <f t="shared" ref="C67:D67" si="21">C68</f>
        <v>180</v>
      </c>
      <c r="D67" s="76">
        <f t="shared" si="21"/>
        <v>180</v>
      </c>
    </row>
    <row r="68" spans="1:4" ht="33" customHeight="1" thickBot="1" x14ac:dyDescent="0.3">
      <c r="A68" s="104" t="s">
        <v>238</v>
      </c>
      <c r="B68" s="108" t="s">
        <v>194</v>
      </c>
      <c r="C68" s="99">
        <v>180</v>
      </c>
      <c r="D68" s="99">
        <v>180</v>
      </c>
    </row>
    <row r="69" spans="1:4" ht="33.75" thickBot="1" x14ac:dyDescent="0.3">
      <c r="A69" s="18" t="s">
        <v>11</v>
      </c>
      <c r="B69" s="37" t="s">
        <v>66</v>
      </c>
      <c r="C69" s="68">
        <f t="shared" ref="C69:D69" si="22">C70+C72</f>
        <v>9042.8000000000011</v>
      </c>
      <c r="D69" s="68">
        <f t="shared" si="22"/>
        <v>14042.900000000001</v>
      </c>
    </row>
    <row r="70" spans="1:4" ht="92.25" customHeight="1" x14ac:dyDescent="0.25">
      <c r="A70" s="51" t="s">
        <v>83</v>
      </c>
      <c r="B70" s="52" t="s">
        <v>82</v>
      </c>
      <c r="C70" s="80">
        <f t="shared" ref="C70:D70" si="23">SUM(C71)</f>
        <v>7851.6</v>
      </c>
      <c r="D70" s="80">
        <f t="shared" si="23"/>
        <v>12851.7</v>
      </c>
    </row>
    <row r="71" spans="1:4" ht="99.75" customHeight="1" x14ac:dyDescent="0.25">
      <c r="A71" s="13" t="s">
        <v>166</v>
      </c>
      <c r="B71" s="32" t="s">
        <v>195</v>
      </c>
      <c r="C71" s="76">
        <v>7851.6</v>
      </c>
      <c r="D71" s="76">
        <v>12851.7</v>
      </c>
    </row>
    <row r="72" spans="1:4" s="3" customFormat="1" ht="66" x14ac:dyDescent="0.25">
      <c r="A72" s="13" t="s">
        <v>33</v>
      </c>
      <c r="B72" s="32" t="s">
        <v>32</v>
      </c>
      <c r="C72" s="109">
        <f t="shared" ref="C72:D72" si="24">C73</f>
        <v>1191.2</v>
      </c>
      <c r="D72" s="109">
        <f t="shared" si="24"/>
        <v>1191.2</v>
      </c>
    </row>
    <row r="73" spans="1:4" s="3" customFormat="1" ht="43.5" customHeight="1" x14ac:dyDescent="0.25">
      <c r="A73" s="13" t="s">
        <v>81</v>
      </c>
      <c r="B73" s="32" t="s">
        <v>80</v>
      </c>
      <c r="C73" s="76">
        <f t="shared" ref="C73:D73" si="25">SUM(C74:C75)</f>
        <v>1191.2</v>
      </c>
      <c r="D73" s="76">
        <f t="shared" si="25"/>
        <v>1191.2</v>
      </c>
    </row>
    <row r="74" spans="1:4" s="3" customFormat="1" ht="61.5" customHeight="1" x14ac:dyDescent="0.25">
      <c r="A74" s="13" t="s">
        <v>167</v>
      </c>
      <c r="B74" s="53" t="s">
        <v>196</v>
      </c>
      <c r="C74" s="99">
        <v>1102.9000000000001</v>
      </c>
      <c r="D74" s="99">
        <v>1102.9000000000001</v>
      </c>
    </row>
    <row r="75" spans="1:4" s="3" customFormat="1" ht="67.5" customHeight="1" thickBot="1" x14ac:dyDescent="0.3">
      <c r="A75" s="67" t="s">
        <v>168</v>
      </c>
      <c r="B75" s="53" t="s">
        <v>197</v>
      </c>
      <c r="C75" s="99">
        <v>88.3</v>
      </c>
      <c r="D75" s="99">
        <v>88.3</v>
      </c>
    </row>
    <row r="76" spans="1:4" s="3" customFormat="1" ht="18.75" customHeight="1" thickBot="1" x14ac:dyDescent="0.3">
      <c r="A76" s="18" t="s">
        <v>12</v>
      </c>
      <c r="B76" s="37" t="s">
        <v>65</v>
      </c>
      <c r="C76" s="79">
        <f>SUM(C77:C89)</f>
        <v>1517.1000000000001</v>
      </c>
      <c r="D76" s="79">
        <f>SUM(D77:D89)</f>
        <v>1517.1</v>
      </c>
    </row>
    <row r="77" spans="1:4" s="3" customFormat="1" ht="82.5" x14ac:dyDescent="0.25">
      <c r="A77" s="33" t="s">
        <v>129</v>
      </c>
      <c r="B77" s="113" t="s">
        <v>130</v>
      </c>
      <c r="C77" s="80">
        <v>1</v>
      </c>
      <c r="D77" s="80">
        <v>1</v>
      </c>
    </row>
    <row r="78" spans="1:4" s="3" customFormat="1" ht="99" x14ac:dyDescent="0.25">
      <c r="A78" s="10" t="s">
        <v>118</v>
      </c>
      <c r="B78" s="114" t="s">
        <v>119</v>
      </c>
      <c r="C78" s="76">
        <v>20</v>
      </c>
      <c r="D78" s="76">
        <v>20</v>
      </c>
    </row>
    <row r="79" spans="1:4" s="3" customFormat="1" ht="82.5" x14ac:dyDescent="0.25">
      <c r="A79" s="64" t="s">
        <v>128</v>
      </c>
      <c r="B79" s="115" t="s">
        <v>131</v>
      </c>
      <c r="C79" s="97">
        <v>25</v>
      </c>
      <c r="D79" s="97">
        <v>25</v>
      </c>
    </row>
    <row r="80" spans="1:4" s="3" customFormat="1" ht="82.5" x14ac:dyDescent="0.25">
      <c r="A80" s="10" t="s">
        <v>253</v>
      </c>
      <c r="B80" s="116" t="s">
        <v>254</v>
      </c>
      <c r="C80" s="97">
        <v>2</v>
      </c>
      <c r="D80" s="97">
        <v>2</v>
      </c>
    </row>
    <row r="81" spans="1:4" s="3" customFormat="1" ht="82.5" x14ac:dyDescent="0.25">
      <c r="A81" s="73" t="s">
        <v>255</v>
      </c>
      <c r="B81" s="116" t="s">
        <v>230</v>
      </c>
      <c r="C81" s="97">
        <v>6.5</v>
      </c>
      <c r="D81" s="97">
        <v>6.5</v>
      </c>
    </row>
    <row r="82" spans="1:4" s="3" customFormat="1" ht="99" x14ac:dyDescent="0.25">
      <c r="A82" s="73" t="s">
        <v>241</v>
      </c>
      <c r="B82" s="116" t="s">
        <v>242</v>
      </c>
      <c r="C82" s="97">
        <v>10</v>
      </c>
      <c r="D82" s="97">
        <v>10</v>
      </c>
    </row>
    <row r="83" spans="1:4" s="3" customFormat="1" ht="115.5" x14ac:dyDescent="0.25">
      <c r="A83" s="73" t="s">
        <v>139</v>
      </c>
      <c r="B83" s="117" t="s">
        <v>138</v>
      </c>
      <c r="C83" s="76">
        <v>1</v>
      </c>
      <c r="D83" s="76">
        <v>1</v>
      </c>
    </row>
    <row r="84" spans="1:4" s="3" customFormat="1" ht="82.5" x14ac:dyDescent="0.25">
      <c r="A84" s="10" t="s">
        <v>136</v>
      </c>
      <c r="B84" s="116" t="s">
        <v>137</v>
      </c>
      <c r="C84" s="76">
        <v>1</v>
      </c>
      <c r="D84" s="76">
        <v>1</v>
      </c>
    </row>
    <row r="85" spans="1:4" s="3" customFormat="1" ht="82.5" x14ac:dyDescent="0.25">
      <c r="A85" s="10" t="s">
        <v>126</v>
      </c>
      <c r="B85" s="116" t="s">
        <v>132</v>
      </c>
      <c r="C85" s="76">
        <v>10</v>
      </c>
      <c r="D85" s="76">
        <v>10</v>
      </c>
    </row>
    <row r="86" spans="1:4" s="3" customFormat="1" ht="99" x14ac:dyDescent="0.25">
      <c r="A86" s="10" t="s">
        <v>120</v>
      </c>
      <c r="B86" s="114" t="s">
        <v>121</v>
      </c>
      <c r="C86" s="76">
        <v>200</v>
      </c>
      <c r="D86" s="76">
        <v>210.6</v>
      </c>
    </row>
    <row r="87" spans="1:4" s="3" customFormat="1" ht="82.5" x14ac:dyDescent="0.25">
      <c r="A87" s="11" t="s">
        <v>239</v>
      </c>
      <c r="B87" s="118" t="s">
        <v>198</v>
      </c>
      <c r="C87" s="99">
        <v>194.2</v>
      </c>
      <c r="D87" s="99">
        <v>200</v>
      </c>
    </row>
    <row r="88" spans="1:4" s="3" customFormat="1" ht="82.5" x14ac:dyDescent="0.25">
      <c r="A88" s="11" t="s">
        <v>240</v>
      </c>
      <c r="B88" s="36" t="s">
        <v>199</v>
      </c>
      <c r="C88" s="99">
        <v>1025</v>
      </c>
      <c r="D88" s="99">
        <v>1030</v>
      </c>
    </row>
    <row r="89" spans="1:4" s="3" customFormat="1" ht="66.75" thickBot="1" x14ac:dyDescent="0.3">
      <c r="A89" s="10" t="s">
        <v>125</v>
      </c>
      <c r="B89" s="32" t="s">
        <v>127</v>
      </c>
      <c r="C89" s="76">
        <v>21.4</v>
      </c>
      <c r="D89" s="76">
        <v>0</v>
      </c>
    </row>
    <row r="90" spans="1:4" s="3" customFormat="1" ht="17.25" thickBot="1" x14ac:dyDescent="0.3">
      <c r="A90" s="18" t="s">
        <v>122</v>
      </c>
      <c r="B90" s="37" t="s">
        <v>123</v>
      </c>
      <c r="C90" s="120">
        <f>C91</f>
        <v>2</v>
      </c>
      <c r="D90" s="120">
        <f>D91</f>
        <v>2</v>
      </c>
    </row>
    <row r="91" spans="1:4" s="3" customFormat="1" ht="36" customHeight="1" thickBot="1" x14ac:dyDescent="0.3">
      <c r="A91" s="61" t="s">
        <v>169</v>
      </c>
      <c r="B91" s="74" t="s">
        <v>200</v>
      </c>
      <c r="C91" s="136">
        <v>2</v>
      </c>
      <c r="D91" s="136">
        <v>2</v>
      </c>
    </row>
    <row r="92" spans="1:4" s="3" customFormat="1" ht="17.25" thickBot="1" x14ac:dyDescent="0.3">
      <c r="A92" s="21" t="s">
        <v>47</v>
      </c>
      <c r="B92" s="47" t="s">
        <v>46</v>
      </c>
      <c r="C92" s="79">
        <f>C93+C130+C133</f>
        <v>1002164.4</v>
      </c>
      <c r="D92" s="79">
        <f>D93+D130+D133</f>
        <v>954792.5</v>
      </c>
    </row>
    <row r="93" spans="1:4" s="3" customFormat="1" ht="33.75" thickBot="1" x14ac:dyDescent="0.3">
      <c r="A93" s="21" t="s">
        <v>55</v>
      </c>
      <c r="B93" s="49" t="s">
        <v>59</v>
      </c>
      <c r="C93" s="68">
        <f>SUM(C94+C106+C97+C123)</f>
        <v>896293</v>
      </c>
      <c r="D93" s="68">
        <f>SUM(D94+D106+D97+D123)</f>
        <v>873502</v>
      </c>
    </row>
    <row r="94" spans="1:4" s="3" customFormat="1" ht="33.75" thickBot="1" x14ac:dyDescent="0.3">
      <c r="A94" s="28" t="s">
        <v>98</v>
      </c>
      <c r="B94" s="45" t="s">
        <v>56</v>
      </c>
      <c r="C94" s="130">
        <f t="shared" ref="C94:D95" si="26">C95</f>
        <v>132219</v>
      </c>
      <c r="D94" s="130">
        <f t="shared" si="26"/>
        <v>62939.7</v>
      </c>
    </row>
    <row r="95" spans="1:4" s="3" customFormat="1" ht="33" x14ac:dyDescent="0.25">
      <c r="A95" s="23" t="s">
        <v>113</v>
      </c>
      <c r="B95" s="59" t="s">
        <v>114</v>
      </c>
      <c r="C95" s="76">
        <f t="shared" si="26"/>
        <v>132219</v>
      </c>
      <c r="D95" s="76">
        <f t="shared" si="26"/>
        <v>62939.7</v>
      </c>
    </row>
    <row r="96" spans="1:4" s="3" customFormat="1" ht="33.75" thickBot="1" x14ac:dyDescent="0.3">
      <c r="A96" s="23" t="s">
        <v>170</v>
      </c>
      <c r="B96" s="59" t="s">
        <v>201</v>
      </c>
      <c r="C96" s="99">
        <v>132219</v>
      </c>
      <c r="D96" s="99">
        <v>62939.7</v>
      </c>
    </row>
    <row r="97" spans="1:4" s="3" customFormat="1" ht="33.75" thickBot="1" x14ac:dyDescent="0.3">
      <c r="A97" s="21" t="s">
        <v>99</v>
      </c>
      <c r="B97" s="37" t="s">
        <v>57</v>
      </c>
      <c r="C97" s="131">
        <f>C98+C100+C102+C104</f>
        <v>212733.1</v>
      </c>
      <c r="D97" s="131">
        <f>D98+D100+D102+D104</f>
        <v>231908</v>
      </c>
    </row>
    <row r="98" spans="1:4" s="3" customFormat="1" ht="50.1" customHeight="1" x14ac:dyDescent="0.25">
      <c r="A98" s="82" t="s">
        <v>135</v>
      </c>
      <c r="B98" s="140" t="s">
        <v>117</v>
      </c>
      <c r="C98" s="101">
        <f>C99</f>
        <v>19776.3</v>
      </c>
      <c r="D98" s="101">
        <f>D99</f>
        <v>32821.5</v>
      </c>
    </row>
    <row r="99" spans="1:4" s="3" customFormat="1" ht="99" x14ac:dyDescent="0.25">
      <c r="A99" s="22" t="s">
        <v>171</v>
      </c>
      <c r="B99" s="38" t="s">
        <v>202</v>
      </c>
      <c r="C99" s="132">
        <v>19776.3</v>
      </c>
      <c r="D99" s="132">
        <v>32821.5</v>
      </c>
    </row>
    <row r="100" spans="1:4" s="3" customFormat="1" ht="49.5" x14ac:dyDescent="0.25">
      <c r="A100" s="22" t="s">
        <v>140</v>
      </c>
      <c r="B100" s="38" t="s">
        <v>141</v>
      </c>
      <c r="C100" s="76">
        <f>C101</f>
        <v>17046.3</v>
      </c>
      <c r="D100" s="76">
        <f>D101</f>
        <v>17743.400000000001</v>
      </c>
    </row>
    <row r="101" spans="1:4" s="3" customFormat="1" ht="50.1" customHeight="1" x14ac:dyDescent="0.25">
      <c r="A101" s="22" t="s">
        <v>172</v>
      </c>
      <c r="B101" s="38" t="s">
        <v>203</v>
      </c>
      <c r="C101" s="76">
        <v>17046.3</v>
      </c>
      <c r="D101" s="76">
        <v>17743.400000000001</v>
      </c>
    </row>
    <row r="102" spans="1:4" s="3" customFormat="1" ht="16.5" x14ac:dyDescent="0.25">
      <c r="A102" s="22" t="s">
        <v>100</v>
      </c>
      <c r="B102" s="38" t="s">
        <v>97</v>
      </c>
      <c r="C102" s="102">
        <f>C103</f>
        <v>4133.8</v>
      </c>
      <c r="D102" s="102">
        <f>D103</f>
        <v>3990.3</v>
      </c>
    </row>
    <row r="103" spans="1:4" s="3" customFormat="1" ht="33" x14ac:dyDescent="0.25">
      <c r="A103" s="22" t="s">
        <v>173</v>
      </c>
      <c r="B103" s="38" t="s">
        <v>204</v>
      </c>
      <c r="C103" s="76">
        <v>4133.8</v>
      </c>
      <c r="D103" s="76">
        <v>3990.3</v>
      </c>
    </row>
    <row r="104" spans="1:4" s="3" customFormat="1" ht="16.5" x14ac:dyDescent="0.2">
      <c r="A104" s="19" t="s">
        <v>101</v>
      </c>
      <c r="B104" s="141" t="s">
        <v>42</v>
      </c>
      <c r="C104" s="103">
        <f>C105</f>
        <v>171776.7</v>
      </c>
      <c r="D104" s="103">
        <f>D105</f>
        <v>177352.8</v>
      </c>
    </row>
    <row r="105" spans="1:4" s="3" customFormat="1" ht="17.25" thickBot="1" x14ac:dyDescent="0.3">
      <c r="A105" s="81" t="s">
        <v>174</v>
      </c>
      <c r="B105" s="142" t="s">
        <v>219</v>
      </c>
      <c r="C105" s="136">
        <v>171776.7</v>
      </c>
      <c r="D105" s="136">
        <v>177352.8</v>
      </c>
    </row>
    <row r="106" spans="1:4" s="3" customFormat="1" ht="50.1" customHeight="1" thickBot="1" x14ac:dyDescent="0.3">
      <c r="A106" s="21" t="s">
        <v>102</v>
      </c>
      <c r="B106" s="37" t="s">
        <v>58</v>
      </c>
      <c r="C106" s="79">
        <f>C107+C109+C111+C113+C115+C117+C119+C121</f>
        <v>532134.5</v>
      </c>
      <c r="D106" s="79">
        <f>D107+D109+D111+D113+D115+D117+D119+D121</f>
        <v>559009.80000000005</v>
      </c>
    </row>
    <row r="107" spans="1:4" s="3" customFormat="1" ht="33" x14ac:dyDescent="0.25">
      <c r="A107" s="77" t="s">
        <v>109</v>
      </c>
      <c r="B107" s="34" t="s">
        <v>108</v>
      </c>
      <c r="C107" s="97">
        <f>C108</f>
        <v>22841.8</v>
      </c>
      <c r="D107" s="97">
        <f>D108</f>
        <v>23406.7</v>
      </c>
    </row>
    <row r="108" spans="1:4" s="3" customFormat="1" ht="33" x14ac:dyDescent="0.25">
      <c r="A108" s="22" t="s">
        <v>175</v>
      </c>
      <c r="B108" s="32" t="s">
        <v>205</v>
      </c>
      <c r="C108" s="76">
        <v>22841.8</v>
      </c>
      <c r="D108" s="76">
        <v>23406.7</v>
      </c>
    </row>
    <row r="109" spans="1:4" s="3" customFormat="1" ht="49.5" x14ac:dyDescent="0.25">
      <c r="A109" s="25" t="s">
        <v>144</v>
      </c>
      <c r="B109" s="32" t="s">
        <v>145</v>
      </c>
      <c r="C109" s="76">
        <f t="shared" ref="C109:D109" si="27">C110</f>
        <v>17758.5</v>
      </c>
      <c r="D109" s="76">
        <f t="shared" si="27"/>
        <v>20860.400000000001</v>
      </c>
    </row>
    <row r="110" spans="1:4" s="3" customFormat="1" ht="49.5" x14ac:dyDescent="0.25">
      <c r="A110" s="22" t="s">
        <v>176</v>
      </c>
      <c r="B110" s="35" t="s">
        <v>206</v>
      </c>
      <c r="C110" s="76">
        <v>17758.5</v>
      </c>
      <c r="D110" s="76">
        <v>20860.400000000001</v>
      </c>
    </row>
    <row r="111" spans="1:4" s="3" customFormat="1" ht="50.1" customHeight="1" x14ac:dyDescent="0.25">
      <c r="A111" s="25" t="s">
        <v>177</v>
      </c>
      <c r="B111" s="32" t="s">
        <v>45</v>
      </c>
      <c r="C111" s="109">
        <f t="shared" ref="C111:D111" si="28">C112</f>
        <v>6682.5</v>
      </c>
      <c r="D111" s="109">
        <f t="shared" si="28"/>
        <v>6682.5</v>
      </c>
    </row>
    <row r="112" spans="1:4" s="3" customFormat="1" ht="50.1" customHeight="1" x14ac:dyDescent="0.25">
      <c r="A112" s="22" t="s">
        <v>177</v>
      </c>
      <c r="B112" s="35" t="s">
        <v>207</v>
      </c>
      <c r="C112" s="76">
        <v>6682.5</v>
      </c>
      <c r="D112" s="76">
        <v>6682.5</v>
      </c>
    </row>
    <row r="113" spans="1:4" s="3" customFormat="1" ht="66" x14ac:dyDescent="0.25">
      <c r="A113" s="22" t="s">
        <v>112</v>
      </c>
      <c r="B113" s="35" t="s">
        <v>111</v>
      </c>
      <c r="C113" s="76">
        <f>C114</f>
        <v>3601.8</v>
      </c>
      <c r="D113" s="76">
        <f>D114</f>
        <v>3601.8</v>
      </c>
    </row>
    <row r="114" spans="1:4" s="3" customFormat="1" ht="50.1" customHeight="1" x14ac:dyDescent="0.25">
      <c r="A114" s="22" t="s">
        <v>178</v>
      </c>
      <c r="B114" s="35" t="s">
        <v>208</v>
      </c>
      <c r="C114" s="76">
        <v>3601.8</v>
      </c>
      <c r="D114" s="76">
        <v>3601.8</v>
      </c>
    </row>
    <row r="115" spans="1:4" s="3" customFormat="1" ht="33" x14ac:dyDescent="0.25">
      <c r="A115" s="22" t="s">
        <v>105</v>
      </c>
      <c r="B115" s="32" t="s">
        <v>44</v>
      </c>
      <c r="C115" s="109">
        <f>C116</f>
        <v>2086.1</v>
      </c>
      <c r="D115" s="109">
        <f>D116</f>
        <v>2177.4</v>
      </c>
    </row>
    <row r="116" spans="1:4" s="3" customFormat="1" ht="49.5" x14ac:dyDescent="0.25">
      <c r="A116" s="22" t="s">
        <v>179</v>
      </c>
      <c r="B116" s="32" t="s">
        <v>209</v>
      </c>
      <c r="C116" s="76">
        <v>2086.1</v>
      </c>
      <c r="D116" s="76">
        <v>2177.4</v>
      </c>
    </row>
    <row r="117" spans="1:4" s="3" customFormat="1" ht="50.1" customHeight="1" x14ac:dyDescent="0.25">
      <c r="A117" s="22" t="s">
        <v>104</v>
      </c>
      <c r="B117" s="35" t="s">
        <v>124</v>
      </c>
      <c r="C117" s="133">
        <f>C118</f>
        <v>2.9</v>
      </c>
      <c r="D117" s="133">
        <f>D118</f>
        <v>19.3</v>
      </c>
    </row>
    <row r="118" spans="1:4" s="3" customFormat="1" ht="50.1" customHeight="1" x14ac:dyDescent="0.25">
      <c r="A118" s="22" t="s">
        <v>180</v>
      </c>
      <c r="B118" s="35" t="s">
        <v>210</v>
      </c>
      <c r="C118" s="76">
        <v>2.9</v>
      </c>
      <c r="D118" s="76">
        <v>19.3</v>
      </c>
    </row>
    <row r="119" spans="1:4" s="3" customFormat="1" ht="33" x14ac:dyDescent="0.25">
      <c r="A119" s="24" t="s">
        <v>103</v>
      </c>
      <c r="B119" s="69" t="s">
        <v>43</v>
      </c>
      <c r="C119" s="125">
        <f t="shared" ref="C119:D119" si="29">C120</f>
        <v>1529.6</v>
      </c>
      <c r="D119" s="125">
        <f t="shared" si="29"/>
        <v>1529.6</v>
      </c>
    </row>
    <row r="120" spans="1:4" s="3" customFormat="1" ht="33" x14ac:dyDescent="0.25">
      <c r="A120" s="22" t="s">
        <v>181</v>
      </c>
      <c r="B120" s="35" t="s">
        <v>211</v>
      </c>
      <c r="C120" s="76">
        <v>1529.6</v>
      </c>
      <c r="D120" s="76">
        <v>1529.6</v>
      </c>
    </row>
    <row r="121" spans="1:4" s="3" customFormat="1" ht="16.5" x14ac:dyDescent="0.25">
      <c r="A121" s="22" t="s">
        <v>107</v>
      </c>
      <c r="B121" s="70" t="s">
        <v>110</v>
      </c>
      <c r="C121" s="134">
        <f>C122</f>
        <v>477631.3</v>
      </c>
      <c r="D121" s="134">
        <f>D122</f>
        <v>500732.1</v>
      </c>
    </row>
    <row r="122" spans="1:4" s="3" customFormat="1" ht="17.25" thickBot="1" x14ac:dyDescent="0.3">
      <c r="A122" s="78" t="s">
        <v>182</v>
      </c>
      <c r="B122" s="71" t="s">
        <v>212</v>
      </c>
      <c r="C122" s="99">
        <v>477631.3</v>
      </c>
      <c r="D122" s="99">
        <v>500732.1</v>
      </c>
    </row>
    <row r="123" spans="1:4" s="3" customFormat="1" ht="17.25" thickBot="1" x14ac:dyDescent="0.3">
      <c r="A123" s="21" t="s">
        <v>134</v>
      </c>
      <c r="B123" s="62" t="s">
        <v>133</v>
      </c>
      <c r="C123" s="120">
        <f>C126+C128+C124</f>
        <v>19206.400000000001</v>
      </c>
      <c r="D123" s="120">
        <f>D126+D128+D124</f>
        <v>19644.5</v>
      </c>
    </row>
    <row r="124" spans="1:4" s="3" customFormat="1" ht="82.5" x14ac:dyDescent="0.25">
      <c r="A124" s="65" t="s">
        <v>256</v>
      </c>
      <c r="B124" s="153" t="s">
        <v>257</v>
      </c>
      <c r="C124" s="145">
        <f>C125</f>
        <v>2106.4</v>
      </c>
      <c r="D124" s="111">
        <f>D125</f>
        <v>2544.5</v>
      </c>
    </row>
    <row r="125" spans="1:4" s="3" customFormat="1" ht="82.5" x14ac:dyDescent="0.25">
      <c r="A125" s="24" t="s">
        <v>258</v>
      </c>
      <c r="B125" s="149" t="s">
        <v>259</v>
      </c>
      <c r="C125" s="146">
        <v>2106.4</v>
      </c>
      <c r="D125" s="76">
        <v>2544.5</v>
      </c>
    </row>
    <row r="126" spans="1:4" s="3" customFormat="1" ht="66" x14ac:dyDescent="0.25">
      <c r="A126" s="24" t="s">
        <v>214</v>
      </c>
      <c r="B126" s="150" t="s">
        <v>220</v>
      </c>
      <c r="C126" s="147">
        <f t="shared" ref="C126:D126" si="30">C127</f>
        <v>16170.9</v>
      </c>
      <c r="D126" s="129">
        <f t="shared" si="30"/>
        <v>16170.9</v>
      </c>
    </row>
    <row r="127" spans="1:4" s="3" customFormat="1" ht="82.5" x14ac:dyDescent="0.25">
      <c r="A127" s="23" t="s">
        <v>183</v>
      </c>
      <c r="B127" s="151" t="s">
        <v>213</v>
      </c>
      <c r="C127" s="148">
        <v>16170.9</v>
      </c>
      <c r="D127" s="99">
        <v>16170.9</v>
      </c>
    </row>
    <row r="128" spans="1:4" s="3" customFormat="1" ht="16.5" x14ac:dyDescent="0.25">
      <c r="A128" s="22" t="s">
        <v>231</v>
      </c>
      <c r="B128" s="149" t="s">
        <v>232</v>
      </c>
      <c r="C128" s="146">
        <f>C129</f>
        <v>929.1</v>
      </c>
      <c r="D128" s="76">
        <f>D129</f>
        <v>929.1</v>
      </c>
    </row>
    <row r="129" spans="1:6" s="3" customFormat="1" ht="33.75" thickBot="1" x14ac:dyDescent="0.3">
      <c r="A129" s="81" t="s">
        <v>233</v>
      </c>
      <c r="B129" s="152" t="s">
        <v>234</v>
      </c>
      <c r="C129" s="148">
        <v>929.1</v>
      </c>
      <c r="D129" s="136">
        <v>929.1</v>
      </c>
    </row>
    <row r="130" spans="1:6" s="5" customFormat="1" ht="33.75" thickBot="1" x14ac:dyDescent="0.3">
      <c r="A130" s="110" t="s">
        <v>160</v>
      </c>
      <c r="B130" s="112" t="s">
        <v>161</v>
      </c>
      <c r="C130" s="131">
        <f t="shared" ref="C130:D130" si="31">C132</f>
        <v>99279.3</v>
      </c>
      <c r="D130" s="131">
        <f t="shared" si="31"/>
        <v>70350</v>
      </c>
    </row>
    <row r="131" spans="1:6" s="5" customFormat="1" ht="33" x14ac:dyDescent="0.25">
      <c r="A131" s="66" t="s">
        <v>224</v>
      </c>
      <c r="B131" s="87" t="s">
        <v>223</v>
      </c>
      <c r="C131" s="100">
        <f t="shared" ref="C131:D131" si="32">C132</f>
        <v>99279.3</v>
      </c>
      <c r="D131" s="100">
        <f t="shared" si="32"/>
        <v>70350</v>
      </c>
    </row>
    <row r="132" spans="1:6" s="5" customFormat="1" ht="33.75" thickBot="1" x14ac:dyDescent="0.3">
      <c r="A132" s="88" t="s">
        <v>221</v>
      </c>
      <c r="B132" s="87" t="s">
        <v>222</v>
      </c>
      <c r="C132" s="98">
        <v>99279.3</v>
      </c>
      <c r="D132" s="98">
        <v>70350</v>
      </c>
      <c r="F132" s="143"/>
    </row>
    <row r="133" spans="1:6" s="5" customFormat="1" ht="17.25" thickBot="1" x14ac:dyDescent="0.3">
      <c r="A133" s="84" t="s">
        <v>106</v>
      </c>
      <c r="B133" s="85" t="s">
        <v>88</v>
      </c>
      <c r="C133" s="135">
        <f t="shared" ref="C133:D133" si="33">C134</f>
        <v>6592.1</v>
      </c>
      <c r="D133" s="135">
        <f t="shared" si="33"/>
        <v>10940.5</v>
      </c>
    </row>
    <row r="134" spans="1:6" s="5" customFormat="1" ht="33" x14ac:dyDescent="0.25">
      <c r="A134" s="83" t="s">
        <v>185</v>
      </c>
      <c r="B134" s="96" t="s">
        <v>215</v>
      </c>
      <c r="C134" s="92">
        <f>C135</f>
        <v>6592.1</v>
      </c>
      <c r="D134" s="92">
        <f>D135</f>
        <v>10940.5</v>
      </c>
    </row>
    <row r="135" spans="1:6" s="5" customFormat="1" ht="66.75" thickBot="1" x14ac:dyDescent="0.3">
      <c r="A135" s="86" t="s">
        <v>184</v>
      </c>
      <c r="B135" s="87" t="s">
        <v>216</v>
      </c>
      <c r="C135" s="97">
        <v>6592.1</v>
      </c>
      <c r="D135" s="97">
        <v>10940.5</v>
      </c>
    </row>
    <row r="136" spans="1:6" s="3" customFormat="1" ht="17.25" thickBot="1" x14ac:dyDescent="0.3">
      <c r="A136" s="26"/>
      <c r="B136" s="72" t="s">
        <v>159</v>
      </c>
      <c r="C136" s="68">
        <f>C8+C92</f>
        <v>1618926.4300000002</v>
      </c>
      <c r="D136" s="68">
        <f>D8+D92</f>
        <v>1601542.4</v>
      </c>
    </row>
    <row r="137" spans="1:6" s="3" customFormat="1" x14ac:dyDescent="0.2">
      <c r="A137" s="7"/>
      <c r="B137" s="6"/>
    </row>
    <row r="138" spans="1:6" s="3" customFormat="1" x14ac:dyDescent="0.2">
      <c r="A138" s="7"/>
      <c r="B138" s="6"/>
    </row>
    <row r="139" spans="1:6" s="3" customFormat="1" x14ac:dyDescent="0.2">
      <c r="A139" s="7"/>
      <c r="B139" s="6"/>
    </row>
    <row r="140" spans="1:6" s="5" customFormat="1" x14ac:dyDescent="0.2">
      <c r="A140" s="7"/>
      <c r="B140" s="6"/>
    </row>
    <row r="141" spans="1:6" s="3" customFormat="1" x14ac:dyDescent="0.2">
      <c r="A141" s="7"/>
      <c r="B141" s="6"/>
    </row>
    <row r="142" spans="1:6" s="3" customFormat="1" x14ac:dyDescent="0.2">
      <c r="A142" s="7"/>
      <c r="B142" s="6"/>
    </row>
    <row r="143" spans="1:6" s="3" customFormat="1" x14ac:dyDescent="0.2">
      <c r="A143" s="7"/>
      <c r="B143" s="6"/>
    </row>
    <row r="144" spans="1:6" s="3" customFormat="1" x14ac:dyDescent="0.2">
      <c r="A144" s="7"/>
      <c r="B144" s="6"/>
    </row>
    <row r="145" spans="1:2" s="3" customFormat="1" x14ac:dyDescent="0.2">
      <c r="A145" s="7"/>
      <c r="B145" s="6"/>
    </row>
    <row r="146" spans="1:2" s="3" customFormat="1" x14ac:dyDescent="0.2">
      <c r="A146" s="7"/>
      <c r="B146" s="6"/>
    </row>
    <row r="147" spans="1:2" s="3" customFormat="1" x14ac:dyDescent="0.2">
      <c r="A147" s="7"/>
      <c r="B147" s="6"/>
    </row>
    <row r="148" spans="1:2" s="3" customFormat="1" x14ac:dyDescent="0.2">
      <c r="A148" s="7"/>
      <c r="B148" s="6"/>
    </row>
    <row r="149" spans="1:2" s="3" customFormat="1" x14ac:dyDescent="0.2">
      <c r="A149" s="7"/>
      <c r="B149" s="6"/>
    </row>
    <row r="150" spans="1:2" s="3" customFormat="1" x14ac:dyDescent="0.2">
      <c r="A150" s="7"/>
      <c r="B150" s="6"/>
    </row>
    <row r="151" spans="1:2" s="3" customFormat="1" x14ac:dyDescent="0.2">
      <c r="A151" s="7"/>
      <c r="B151" s="6"/>
    </row>
    <row r="152" spans="1:2" s="3" customFormat="1" x14ac:dyDescent="0.2">
      <c r="A152" s="7"/>
      <c r="B152" s="6"/>
    </row>
    <row r="153" spans="1:2" s="3" customFormat="1" x14ac:dyDescent="0.2">
      <c r="A153" s="7"/>
      <c r="B153" s="6"/>
    </row>
    <row r="154" spans="1:2" s="3" customFormat="1" x14ac:dyDescent="0.2">
      <c r="A154" s="7"/>
      <c r="B154" s="6"/>
    </row>
    <row r="155" spans="1:2" s="3" customFormat="1" x14ac:dyDescent="0.2">
      <c r="A155" s="7"/>
      <c r="B155" s="6"/>
    </row>
    <row r="156" spans="1:2" s="3" customFormat="1" x14ac:dyDescent="0.2">
      <c r="A156" s="7"/>
      <c r="B156" s="6"/>
    </row>
    <row r="157" spans="1:2" s="3" customFormat="1" x14ac:dyDescent="0.2">
      <c r="A157" s="7"/>
      <c r="B157" s="6"/>
    </row>
    <row r="158" spans="1:2" s="3" customFormat="1" x14ac:dyDescent="0.2">
      <c r="A158" s="7"/>
      <c r="B158" s="6"/>
    </row>
    <row r="159" spans="1:2" s="3" customFormat="1" x14ac:dyDescent="0.2">
      <c r="A159" s="7"/>
      <c r="B159" s="6"/>
    </row>
    <row r="160" spans="1:2" s="3" customFormat="1" x14ac:dyDescent="0.2">
      <c r="A160" s="7"/>
      <c r="B160" s="6"/>
    </row>
    <row r="161" spans="1:2" s="3" customFormat="1" x14ac:dyDescent="0.2">
      <c r="A161" s="7"/>
      <c r="B161" s="6"/>
    </row>
    <row r="162" spans="1:2" s="3" customFormat="1" x14ac:dyDescent="0.2">
      <c r="A162" s="7"/>
      <c r="B162" s="6"/>
    </row>
    <row r="163" spans="1:2" s="3" customFormat="1" x14ac:dyDescent="0.2">
      <c r="A163" s="7"/>
      <c r="B163" s="6"/>
    </row>
    <row r="164" spans="1:2" s="3" customFormat="1" x14ac:dyDescent="0.2">
      <c r="A164" s="7"/>
      <c r="B164" s="6"/>
    </row>
    <row r="165" spans="1:2" s="3" customFormat="1" x14ac:dyDescent="0.2">
      <c r="A165" s="7"/>
      <c r="B165" s="6"/>
    </row>
    <row r="166" spans="1:2" s="3" customFormat="1" x14ac:dyDescent="0.2">
      <c r="A166" s="7"/>
      <c r="B166" s="6"/>
    </row>
    <row r="167" spans="1:2" s="3" customFormat="1" x14ac:dyDescent="0.2">
      <c r="A167" s="7"/>
      <c r="B167" s="6"/>
    </row>
    <row r="168" spans="1:2" s="3" customFormat="1" x14ac:dyDescent="0.2">
      <c r="A168" s="7"/>
      <c r="B168" s="6"/>
    </row>
    <row r="169" spans="1:2" s="3" customFormat="1" x14ac:dyDescent="0.2">
      <c r="A169" s="7"/>
      <c r="B169" s="6"/>
    </row>
    <row r="170" spans="1:2" s="3" customFormat="1" x14ac:dyDescent="0.2">
      <c r="A170" s="7"/>
      <c r="B170" s="6"/>
    </row>
    <row r="171" spans="1:2" s="3" customFormat="1" x14ac:dyDescent="0.2">
      <c r="A171" s="7"/>
      <c r="B171" s="6"/>
    </row>
    <row r="172" spans="1:2" s="3" customFormat="1" x14ac:dyDescent="0.2">
      <c r="A172" s="7"/>
      <c r="B172" s="6"/>
    </row>
    <row r="173" spans="1:2" s="3" customFormat="1" x14ac:dyDescent="0.2">
      <c r="A173" s="7"/>
      <c r="B173" s="6"/>
    </row>
    <row r="174" spans="1:2" s="3" customFormat="1" x14ac:dyDescent="0.2">
      <c r="A174" s="7"/>
      <c r="B174" s="6"/>
    </row>
    <row r="175" spans="1:2" s="3" customFormat="1" x14ac:dyDescent="0.2">
      <c r="A175" s="7"/>
      <c r="B175" s="6"/>
    </row>
    <row r="176" spans="1:2" s="3" customFormat="1" x14ac:dyDescent="0.2">
      <c r="A176" s="7"/>
      <c r="B176" s="6"/>
    </row>
    <row r="177" spans="1:2" s="3" customFormat="1" x14ac:dyDescent="0.2">
      <c r="A177" s="7"/>
      <c r="B177" s="6"/>
    </row>
    <row r="178" spans="1:2" s="3" customFormat="1" x14ac:dyDescent="0.2">
      <c r="A178" s="7"/>
      <c r="B178" s="6"/>
    </row>
    <row r="179" spans="1:2" s="3" customFormat="1" x14ac:dyDescent="0.2">
      <c r="A179" s="7"/>
      <c r="B179" s="6"/>
    </row>
    <row r="180" spans="1:2" s="3" customFormat="1" x14ac:dyDescent="0.2">
      <c r="A180" s="7"/>
      <c r="B180" s="6"/>
    </row>
    <row r="181" spans="1:2" s="3" customFormat="1" x14ac:dyDescent="0.2">
      <c r="A181" s="7"/>
      <c r="B181" s="6"/>
    </row>
    <row r="182" spans="1:2" s="3" customFormat="1" x14ac:dyDescent="0.2">
      <c r="A182" s="7"/>
      <c r="B182" s="6"/>
    </row>
    <row r="183" spans="1:2" s="3" customFormat="1" x14ac:dyDescent="0.2">
      <c r="A183" s="7"/>
      <c r="B183" s="6"/>
    </row>
    <row r="184" spans="1:2" s="3" customFormat="1" x14ac:dyDescent="0.2">
      <c r="A184" s="7"/>
      <c r="B184" s="6"/>
    </row>
    <row r="185" spans="1:2" s="3" customFormat="1" x14ac:dyDescent="0.2">
      <c r="A185" s="7"/>
      <c r="B185" s="6"/>
    </row>
    <row r="186" spans="1:2" s="3" customFormat="1" x14ac:dyDescent="0.2">
      <c r="A186" s="7"/>
      <c r="B186" s="6"/>
    </row>
    <row r="187" spans="1:2" s="3" customFormat="1" x14ac:dyDescent="0.2">
      <c r="A187" s="7"/>
      <c r="B187" s="6"/>
    </row>
    <row r="188" spans="1:2" s="3" customFormat="1" x14ac:dyDescent="0.2">
      <c r="A188" s="7"/>
      <c r="B188" s="6"/>
    </row>
    <row r="189" spans="1:2" s="3" customFormat="1" x14ac:dyDescent="0.2">
      <c r="A189" s="7"/>
      <c r="B189" s="6"/>
    </row>
    <row r="190" spans="1:2" s="3" customFormat="1" x14ac:dyDescent="0.2">
      <c r="A190" s="7"/>
      <c r="B190" s="6"/>
    </row>
    <row r="191" spans="1:2" s="3" customFormat="1" x14ac:dyDescent="0.2">
      <c r="A191" s="7"/>
      <c r="B191" s="6"/>
    </row>
    <row r="192" spans="1:2" s="3" customFormat="1" x14ac:dyDescent="0.2">
      <c r="A192" s="7"/>
      <c r="B192" s="6"/>
    </row>
    <row r="193" spans="1:2" s="3" customFormat="1" x14ac:dyDescent="0.2">
      <c r="A193" s="7"/>
      <c r="B193" s="6"/>
    </row>
    <row r="194" spans="1:2" s="3" customFormat="1" x14ac:dyDescent="0.2">
      <c r="A194" s="7"/>
      <c r="B194" s="6"/>
    </row>
    <row r="195" spans="1:2" s="3" customFormat="1" x14ac:dyDescent="0.2">
      <c r="A195" s="7"/>
      <c r="B195" s="6"/>
    </row>
    <row r="196" spans="1:2" s="3" customFormat="1" x14ac:dyDescent="0.2">
      <c r="A196" s="7"/>
      <c r="B196" s="6"/>
    </row>
    <row r="197" spans="1:2" s="3" customFormat="1" x14ac:dyDescent="0.2">
      <c r="A197" s="7"/>
      <c r="B197" s="6"/>
    </row>
    <row r="198" spans="1:2" s="3" customFormat="1" x14ac:dyDescent="0.2">
      <c r="A198" s="7"/>
      <c r="B198" s="6"/>
    </row>
    <row r="199" spans="1:2" s="3" customFormat="1" x14ac:dyDescent="0.2">
      <c r="A199" s="7"/>
      <c r="B199" s="6"/>
    </row>
    <row r="200" spans="1:2" s="3" customFormat="1" x14ac:dyDescent="0.2">
      <c r="A200" s="7"/>
      <c r="B200" s="6"/>
    </row>
    <row r="201" spans="1:2" s="3" customFormat="1" x14ac:dyDescent="0.2">
      <c r="A201" s="7"/>
      <c r="B201" s="6"/>
    </row>
    <row r="202" spans="1:2" s="5" customFormat="1" x14ac:dyDescent="0.2">
      <c r="A202" s="7"/>
      <c r="B202" s="6"/>
    </row>
    <row r="203" spans="1:2" s="3" customFormat="1" x14ac:dyDescent="0.2">
      <c r="A203" s="7"/>
      <c r="B203" s="6"/>
    </row>
    <row r="204" spans="1:2" s="3" customFormat="1" x14ac:dyDescent="0.2">
      <c r="A204" s="7"/>
      <c r="B204" s="6"/>
    </row>
    <row r="205" spans="1:2" s="3" customFormat="1" x14ac:dyDescent="0.2">
      <c r="A205" s="7"/>
      <c r="B205" s="6"/>
    </row>
    <row r="206" spans="1:2" s="3" customFormat="1" x14ac:dyDescent="0.2">
      <c r="A206" s="7"/>
      <c r="B206" s="6"/>
    </row>
    <row r="207" spans="1:2" s="3" customFormat="1" x14ac:dyDescent="0.2">
      <c r="A207" s="7"/>
      <c r="B207" s="6"/>
    </row>
    <row r="208" spans="1:2" s="3" customFormat="1" x14ac:dyDescent="0.2">
      <c r="A208" s="7"/>
      <c r="B208" s="6"/>
    </row>
    <row r="209" spans="1:2" s="3" customFormat="1" x14ac:dyDescent="0.2">
      <c r="A209" s="7"/>
      <c r="B209" s="6"/>
    </row>
    <row r="210" spans="1:2" s="3" customFormat="1" x14ac:dyDescent="0.2">
      <c r="A210" s="7"/>
      <c r="B210" s="6"/>
    </row>
    <row r="211" spans="1:2" s="3" customFormat="1" x14ac:dyDescent="0.2">
      <c r="A211" s="7"/>
      <c r="B211" s="6"/>
    </row>
    <row r="212" spans="1:2" s="3" customFormat="1" x14ac:dyDescent="0.2">
      <c r="A212" s="7"/>
      <c r="B212" s="6"/>
    </row>
    <row r="213" spans="1:2" s="3" customFormat="1" x14ac:dyDescent="0.2">
      <c r="A213" s="7"/>
      <c r="B213" s="6"/>
    </row>
    <row r="214" spans="1:2" s="3" customFormat="1" x14ac:dyDescent="0.2">
      <c r="A214" s="7"/>
      <c r="B214" s="6"/>
    </row>
    <row r="215" spans="1:2" s="3" customFormat="1" x14ac:dyDescent="0.2">
      <c r="A215" s="7"/>
      <c r="B215" s="6"/>
    </row>
    <row r="216" spans="1:2" s="3" customFormat="1" x14ac:dyDescent="0.2">
      <c r="A216" s="7"/>
      <c r="B216" s="6"/>
    </row>
    <row r="217" spans="1:2" s="3" customFormat="1" x14ac:dyDescent="0.2">
      <c r="A217" s="7"/>
      <c r="B217" s="6"/>
    </row>
    <row r="218" spans="1:2" s="3" customFormat="1" x14ac:dyDescent="0.2">
      <c r="A218" s="7"/>
      <c r="B218" s="6"/>
    </row>
    <row r="219" spans="1:2" s="3" customFormat="1" x14ac:dyDescent="0.2">
      <c r="A219" s="7"/>
      <c r="B219" s="6"/>
    </row>
    <row r="220" spans="1:2" s="3" customFormat="1" x14ac:dyDescent="0.2">
      <c r="A220" s="7"/>
      <c r="B220" s="6"/>
    </row>
    <row r="221" spans="1:2" s="3" customFormat="1" x14ac:dyDescent="0.2">
      <c r="A221" s="7"/>
      <c r="B221" s="6"/>
    </row>
    <row r="222" spans="1:2" s="3" customFormat="1" x14ac:dyDescent="0.2">
      <c r="A222" s="7"/>
      <c r="B222" s="6"/>
    </row>
    <row r="223" spans="1:2" s="3" customFormat="1" x14ac:dyDescent="0.2">
      <c r="A223" s="7"/>
      <c r="B223" s="6"/>
    </row>
    <row r="224" spans="1:2" s="3" customFormat="1" x14ac:dyDescent="0.2">
      <c r="A224" s="7"/>
      <c r="B224" s="6"/>
    </row>
    <row r="225" spans="1:2" s="3" customFormat="1" x14ac:dyDescent="0.2">
      <c r="A225" s="7"/>
      <c r="B225" s="6"/>
    </row>
    <row r="226" spans="1:2" s="3" customFormat="1" x14ac:dyDescent="0.2">
      <c r="A226" s="7"/>
      <c r="B226" s="6"/>
    </row>
    <row r="227" spans="1:2" s="3" customFormat="1" x14ac:dyDescent="0.2">
      <c r="A227" s="7"/>
      <c r="B227" s="6"/>
    </row>
    <row r="228" spans="1:2" s="3" customFormat="1" x14ac:dyDescent="0.2">
      <c r="A228" s="7"/>
      <c r="B228" s="6"/>
    </row>
    <row r="229" spans="1:2" s="3" customFormat="1" x14ac:dyDescent="0.2">
      <c r="A229" s="7"/>
      <c r="B229" s="6"/>
    </row>
    <row r="230" spans="1:2" s="3" customFormat="1" x14ac:dyDescent="0.2">
      <c r="A230" s="7"/>
      <c r="B230" s="6"/>
    </row>
    <row r="231" spans="1:2" s="3" customFormat="1" x14ac:dyDescent="0.2">
      <c r="A231" s="7"/>
      <c r="B231" s="6"/>
    </row>
    <row r="232" spans="1:2" s="3" customFormat="1" x14ac:dyDescent="0.2">
      <c r="A232" s="7"/>
      <c r="B232" s="6"/>
    </row>
    <row r="233" spans="1:2" s="3" customFormat="1" x14ac:dyDescent="0.2">
      <c r="A233" s="7"/>
      <c r="B233" s="6"/>
    </row>
    <row r="234" spans="1:2" s="3" customFormat="1" x14ac:dyDescent="0.2">
      <c r="A234" s="7"/>
      <c r="B234" s="6"/>
    </row>
    <row r="235" spans="1:2" s="3" customFormat="1" x14ac:dyDescent="0.2">
      <c r="A235" s="7"/>
      <c r="B235" s="6"/>
    </row>
    <row r="236" spans="1:2" s="3" customFormat="1" x14ac:dyDescent="0.2">
      <c r="A236" s="7"/>
      <c r="B236" s="6"/>
    </row>
    <row r="237" spans="1:2" s="3" customFormat="1" x14ac:dyDescent="0.2">
      <c r="A237" s="7"/>
      <c r="B237" s="6"/>
    </row>
    <row r="238" spans="1:2" s="3" customFormat="1" x14ac:dyDescent="0.2">
      <c r="A238" s="7"/>
      <c r="B238" s="6"/>
    </row>
    <row r="239" spans="1:2" s="3" customFormat="1" x14ac:dyDescent="0.2">
      <c r="A239" s="7"/>
      <c r="B239" s="6"/>
    </row>
    <row r="240" spans="1:2" s="3" customFormat="1" x14ac:dyDescent="0.2">
      <c r="A240" s="7"/>
      <c r="B240" s="6"/>
    </row>
    <row r="241" spans="1:2" s="3" customFormat="1" x14ac:dyDescent="0.2">
      <c r="A241" s="7"/>
      <c r="B241" s="6"/>
    </row>
    <row r="242" spans="1:2" s="3" customFormat="1" x14ac:dyDescent="0.2">
      <c r="A242" s="7"/>
      <c r="B242" s="6"/>
    </row>
    <row r="243" spans="1:2" s="3" customFormat="1" x14ac:dyDescent="0.2">
      <c r="A243" s="7"/>
      <c r="B243" s="6"/>
    </row>
    <row r="244" spans="1:2" s="3" customFormat="1" x14ac:dyDescent="0.2">
      <c r="A244" s="7"/>
      <c r="B244" s="6"/>
    </row>
    <row r="245" spans="1:2" s="3" customFormat="1" x14ac:dyDescent="0.2">
      <c r="A245" s="7"/>
      <c r="B245" s="6"/>
    </row>
    <row r="246" spans="1:2" s="3" customFormat="1" x14ac:dyDescent="0.2">
      <c r="A246" s="7"/>
      <c r="B246" s="6"/>
    </row>
    <row r="247" spans="1:2" s="3" customFormat="1" x14ac:dyDescent="0.2">
      <c r="A247" s="7"/>
      <c r="B247" s="6"/>
    </row>
    <row r="248" spans="1:2" s="3" customFormat="1" x14ac:dyDescent="0.2">
      <c r="A248" s="7"/>
      <c r="B248" s="6"/>
    </row>
    <row r="249" spans="1:2" s="3" customFormat="1" x14ac:dyDescent="0.2">
      <c r="A249" s="7"/>
      <c r="B249" s="6"/>
    </row>
    <row r="250" spans="1:2" s="3" customFormat="1" x14ac:dyDescent="0.2">
      <c r="A250" s="7"/>
      <c r="B250" s="6"/>
    </row>
    <row r="251" spans="1:2" s="3" customFormat="1" x14ac:dyDescent="0.2">
      <c r="A251" s="7"/>
      <c r="B251" s="6"/>
    </row>
    <row r="252" spans="1:2" s="3" customFormat="1" x14ac:dyDescent="0.2">
      <c r="A252" s="7"/>
      <c r="B252" s="6"/>
    </row>
    <row r="253" spans="1:2" s="3" customFormat="1" x14ac:dyDescent="0.2">
      <c r="A253" s="7"/>
      <c r="B253" s="6"/>
    </row>
    <row r="254" spans="1:2" s="3" customFormat="1" x14ac:dyDescent="0.2">
      <c r="A254" s="7"/>
      <c r="B254" s="6"/>
    </row>
    <row r="255" spans="1:2" s="3" customFormat="1" x14ac:dyDescent="0.2">
      <c r="A255" s="7"/>
      <c r="B255" s="6"/>
    </row>
    <row r="256" spans="1:2" s="3" customFormat="1" x14ac:dyDescent="0.2">
      <c r="A256" s="7"/>
      <c r="B256" s="6"/>
    </row>
    <row r="257" spans="1:2" s="3" customFormat="1" x14ac:dyDescent="0.2">
      <c r="A257" s="7"/>
      <c r="B257" s="6"/>
    </row>
    <row r="258" spans="1:2" s="3" customFormat="1" x14ac:dyDescent="0.2">
      <c r="A258" s="7"/>
      <c r="B258" s="6"/>
    </row>
    <row r="259" spans="1:2" s="3" customFormat="1" x14ac:dyDescent="0.2">
      <c r="A259" s="7"/>
      <c r="B259" s="6"/>
    </row>
    <row r="260" spans="1:2" s="3" customFormat="1" x14ac:dyDescent="0.2">
      <c r="A260" s="7"/>
      <c r="B260" s="6"/>
    </row>
    <row r="261" spans="1:2" s="3" customFormat="1" x14ac:dyDescent="0.2">
      <c r="A261" s="7"/>
      <c r="B261" s="6"/>
    </row>
    <row r="262" spans="1:2" s="3" customFormat="1" x14ac:dyDescent="0.2">
      <c r="A262" s="7"/>
      <c r="B262" s="6"/>
    </row>
    <row r="263" spans="1:2" s="3" customFormat="1" x14ac:dyDescent="0.2">
      <c r="A263" s="7"/>
      <c r="B263" s="6"/>
    </row>
    <row r="264" spans="1:2" s="3" customFormat="1" x14ac:dyDescent="0.2">
      <c r="A264" s="7"/>
      <c r="B264" s="6"/>
    </row>
    <row r="265" spans="1:2" s="3" customFormat="1" x14ac:dyDescent="0.2">
      <c r="A265" s="7"/>
      <c r="B265" s="6"/>
    </row>
    <row r="266" spans="1:2" s="3" customFormat="1" x14ac:dyDescent="0.2">
      <c r="A266" s="7"/>
      <c r="B266" s="6"/>
    </row>
    <row r="267" spans="1:2" s="3" customFormat="1" x14ac:dyDescent="0.2">
      <c r="A267" s="7"/>
      <c r="B267" s="6"/>
    </row>
    <row r="268" spans="1:2" s="3" customFormat="1" x14ac:dyDescent="0.2">
      <c r="A268" s="7"/>
      <c r="B268" s="6"/>
    </row>
    <row r="269" spans="1:2" s="3" customFormat="1" x14ac:dyDescent="0.2">
      <c r="A269" s="7"/>
      <c r="B269" s="6"/>
    </row>
    <row r="270" spans="1:2" s="3" customFormat="1" x14ac:dyDescent="0.2">
      <c r="A270" s="7"/>
      <c r="B270" s="6"/>
    </row>
    <row r="271" spans="1:2" s="3" customFormat="1" x14ac:dyDescent="0.2">
      <c r="A271" s="7"/>
      <c r="B271" s="6"/>
    </row>
    <row r="272" spans="1:2" s="3" customFormat="1" x14ac:dyDescent="0.2">
      <c r="A272" s="7"/>
      <c r="B272" s="6"/>
    </row>
    <row r="273" spans="1:2" s="3" customFormat="1" x14ac:dyDescent="0.2">
      <c r="A273" s="7"/>
      <c r="B273" s="6"/>
    </row>
    <row r="274" spans="1:2" s="3" customFormat="1" x14ac:dyDescent="0.2">
      <c r="A274" s="7"/>
      <c r="B274" s="6"/>
    </row>
    <row r="275" spans="1:2" s="3" customFormat="1" x14ac:dyDescent="0.2">
      <c r="A275" s="7"/>
      <c r="B275" s="6"/>
    </row>
    <row r="276" spans="1:2" s="3" customFormat="1" x14ac:dyDescent="0.2">
      <c r="A276" s="7"/>
      <c r="B276" s="6"/>
    </row>
    <row r="277" spans="1:2" s="3" customFormat="1" x14ac:dyDescent="0.2">
      <c r="A277" s="7"/>
      <c r="B277" s="6"/>
    </row>
    <row r="278" spans="1:2" s="3" customFormat="1" x14ac:dyDescent="0.2">
      <c r="A278" s="7"/>
      <c r="B278" s="6"/>
    </row>
    <row r="279" spans="1:2" s="3" customFormat="1" x14ac:dyDescent="0.2">
      <c r="A279" s="7"/>
      <c r="B279" s="6"/>
    </row>
    <row r="280" spans="1:2" s="3" customFormat="1" x14ac:dyDescent="0.2">
      <c r="A280" s="7"/>
      <c r="B280" s="6"/>
    </row>
    <row r="281" spans="1:2" s="3" customFormat="1" x14ac:dyDescent="0.2">
      <c r="A281" s="7"/>
      <c r="B281" s="6"/>
    </row>
    <row r="282" spans="1:2" s="3" customFormat="1" x14ac:dyDescent="0.2">
      <c r="A282" s="7"/>
      <c r="B282" s="6"/>
    </row>
    <row r="283" spans="1:2" s="3" customFormat="1" x14ac:dyDescent="0.2">
      <c r="A283" s="7"/>
      <c r="B283" s="6"/>
    </row>
    <row r="284" spans="1:2" s="3" customFormat="1" x14ac:dyDescent="0.2">
      <c r="A284" s="7"/>
      <c r="B284" s="6"/>
    </row>
    <row r="285" spans="1:2" s="3" customFormat="1" x14ac:dyDescent="0.2">
      <c r="A285" s="7"/>
      <c r="B285" s="6"/>
    </row>
    <row r="286" spans="1:2" s="3" customFormat="1" x14ac:dyDescent="0.2">
      <c r="A286" s="7"/>
      <c r="B286" s="6"/>
    </row>
    <row r="287" spans="1:2" s="3" customFormat="1" x14ac:dyDescent="0.2">
      <c r="A287" s="7"/>
      <c r="B287" s="6"/>
    </row>
    <row r="288" spans="1:2" s="3" customFormat="1" x14ac:dyDescent="0.2">
      <c r="A288" s="7"/>
      <c r="B288" s="6"/>
    </row>
    <row r="289" spans="1:2" s="3" customFormat="1" x14ac:dyDescent="0.2">
      <c r="A289" s="7"/>
      <c r="B289" s="6"/>
    </row>
    <row r="290" spans="1:2" s="3" customFormat="1" x14ac:dyDescent="0.2">
      <c r="A290" s="7"/>
      <c r="B290" s="6"/>
    </row>
    <row r="291" spans="1:2" s="3" customFormat="1" x14ac:dyDescent="0.2">
      <c r="A291" s="7"/>
      <c r="B291" s="6"/>
    </row>
    <row r="292" spans="1:2" s="3" customFormat="1" x14ac:dyDescent="0.2">
      <c r="A292" s="7"/>
      <c r="B292" s="6"/>
    </row>
    <row r="293" spans="1:2" s="3" customFormat="1" x14ac:dyDescent="0.2">
      <c r="A293" s="7"/>
      <c r="B293" s="6"/>
    </row>
    <row r="294" spans="1:2" s="3" customFormat="1" x14ac:dyDescent="0.2">
      <c r="A294" s="7"/>
      <c r="B294" s="6"/>
    </row>
    <row r="295" spans="1:2" s="3" customFormat="1" x14ac:dyDescent="0.2">
      <c r="A295" s="7"/>
      <c r="B295" s="6"/>
    </row>
    <row r="296" spans="1:2" s="3" customFormat="1" x14ac:dyDescent="0.2">
      <c r="A296" s="7"/>
      <c r="B296" s="6"/>
    </row>
    <row r="297" spans="1:2" s="3" customFormat="1" x14ac:dyDescent="0.2">
      <c r="A297" s="7"/>
      <c r="B297" s="6"/>
    </row>
    <row r="298" spans="1:2" s="3" customFormat="1" x14ac:dyDescent="0.2">
      <c r="A298" s="7"/>
      <c r="B298" s="6"/>
    </row>
    <row r="299" spans="1:2" s="3" customFormat="1" x14ac:dyDescent="0.2">
      <c r="A299" s="7"/>
      <c r="B299" s="6"/>
    </row>
    <row r="300" spans="1:2" s="3" customFormat="1" x14ac:dyDescent="0.2">
      <c r="A300" s="7"/>
      <c r="B300" s="6"/>
    </row>
    <row r="301" spans="1:2" s="3" customFormat="1" x14ac:dyDescent="0.2">
      <c r="A301" s="7"/>
      <c r="B301" s="6"/>
    </row>
    <row r="302" spans="1:2" s="3" customFormat="1" x14ac:dyDescent="0.2">
      <c r="A302" s="7"/>
      <c r="B302" s="6"/>
    </row>
    <row r="303" spans="1:2" s="3" customFormat="1" x14ac:dyDescent="0.2">
      <c r="A303" s="7"/>
      <c r="B303" s="6"/>
    </row>
    <row r="304" spans="1:2" s="3" customFormat="1" x14ac:dyDescent="0.2">
      <c r="A304" s="7"/>
      <c r="B304" s="6"/>
    </row>
    <row r="305" spans="1:2" s="3" customFormat="1" x14ac:dyDescent="0.2">
      <c r="A305" s="7"/>
      <c r="B305" s="6"/>
    </row>
    <row r="306" spans="1:2" s="3" customFormat="1" x14ac:dyDescent="0.2">
      <c r="A306" s="7"/>
      <c r="B306" s="6"/>
    </row>
    <row r="307" spans="1:2" s="3" customFormat="1" x14ac:dyDescent="0.2">
      <c r="A307" s="7"/>
      <c r="B307" s="6"/>
    </row>
    <row r="308" spans="1:2" s="3" customFormat="1" x14ac:dyDescent="0.2">
      <c r="A308" s="7"/>
      <c r="B308" s="6"/>
    </row>
    <row r="309" spans="1:2" s="3" customFormat="1" x14ac:dyDescent="0.2">
      <c r="A309" s="7"/>
      <c r="B309" s="6"/>
    </row>
    <row r="310" spans="1:2" s="3" customFormat="1" x14ac:dyDescent="0.2">
      <c r="A310" s="7"/>
      <c r="B310" s="6"/>
    </row>
    <row r="311" spans="1:2" s="3" customFormat="1" x14ac:dyDescent="0.2">
      <c r="A311" s="7"/>
      <c r="B311" s="6"/>
    </row>
    <row r="312" spans="1:2" s="3" customFormat="1" x14ac:dyDescent="0.2">
      <c r="A312" s="7"/>
      <c r="B312" s="6"/>
    </row>
    <row r="313" spans="1:2" s="3" customFormat="1" x14ac:dyDescent="0.2">
      <c r="A313" s="7"/>
      <c r="B313" s="6"/>
    </row>
    <row r="314" spans="1:2" s="3" customFormat="1" x14ac:dyDescent="0.2">
      <c r="A314" s="7"/>
      <c r="B314" s="6"/>
    </row>
    <row r="315" spans="1:2" s="3" customFormat="1" x14ac:dyDescent="0.2">
      <c r="A315" s="7"/>
      <c r="B315" s="6"/>
    </row>
    <row r="316" spans="1:2" s="3" customFormat="1" x14ac:dyDescent="0.2">
      <c r="A316" s="7"/>
      <c r="B316" s="6"/>
    </row>
    <row r="317" spans="1:2" s="3" customFormat="1" x14ac:dyDescent="0.2">
      <c r="A317" s="7"/>
      <c r="B317" s="6"/>
    </row>
    <row r="318" spans="1:2" s="3" customFormat="1" x14ac:dyDescent="0.2">
      <c r="A318" s="7"/>
      <c r="B318" s="6"/>
    </row>
    <row r="319" spans="1:2" s="3" customFormat="1" x14ac:dyDescent="0.2">
      <c r="A319" s="7"/>
      <c r="B319" s="6"/>
    </row>
    <row r="320" spans="1:2" s="3" customFormat="1" x14ac:dyDescent="0.2">
      <c r="A320" s="7"/>
      <c r="B320" s="6"/>
    </row>
    <row r="321" spans="1:2" s="3" customFormat="1" x14ac:dyDescent="0.2">
      <c r="A321" s="7"/>
      <c r="B321" s="6"/>
    </row>
    <row r="322" spans="1:2" s="3" customFormat="1" x14ac:dyDescent="0.2">
      <c r="A322" s="7"/>
      <c r="B322" s="6"/>
    </row>
    <row r="323" spans="1:2" s="3" customFormat="1" x14ac:dyDescent="0.2">
      <c r="A323" s="7"/>
      <c r="B323" s="6"/>
    </row>
    <row r="324" spans="1:2" s="3" customFormat="1" x14ac:dyDescent="0.2">
      <c r="A324" s="7"/>
      <c r="B324" s="6"/>
    </row>
    <row r="325" spans="1:2" s="3" customFormat="1" x14ac:dyDescent="0.2">
      <c r="A325" s="7"/>
      <c r="B325" s="6"/>
    </row>
    <row r="326" spans="1:2" s="3" customFormat="1" x14ac:dyDescent="0.2">
      <c r="A326" s="7"/>
      <c r="B326" s="6"/>
    </row>
    <row r="327" spans="1:2" s="3" customFormat="1" x14ac:dyDescent="0.2">
      <c r="A327" s="7"/>
      <c r="B327" s="6"/>
    </row>
    <row r="328" spans="1:2" s="3" customFormat="1" x14ac:dyDescent="0.2">
      <c r="A328" s="7"/>
      <c r="B328" s="6"/>
    </row>
    <row r="329" spans="1:2" s="3" customFormat="1" x14ac:dyDescent="0.2">
      <c r="A329" s="7"/>
      <c r="B329" s="6"/>
    </row>
    <row r="330" spans="1:2" s="3" customFormat="1" x14ac:dyDescent="0.2">
      <c r="A330" s="7"/>
      <c r="B330" s="6"/>
    </row>
    <row r="331" spans="1:2" s="3" customFormat="1" x14ac:dyDescent="0.2">
      <c r="A331" s="7"/>
      <c r="B331" s="6"/>
    </row>
    <row r="332" spans="1:2" s="3" customFormat="1" x14ac:dyDescent="0.2">
      <c r="A332" s="7"/>
      <c r="B332" s="6"/>
    </row>
    <row r="333" spans="1:2" s="3" customFormat="1" x14ac:dyDescent="0.2">
      <c r="A333" s="7"/>
      <c r="B333" s="6"/>
    </row>
    <row r="334" spans="1:2" s="3" customFormat="1" x14ac:dyDescent="0.2">
      <c r="A334" s="7"/>
      <c r="B334" s="6"/>
    </row>
    <row r="335" spans="1:2" s="3" customFormat="1" x14ac:dyDescent="0.2">
      <c r="A335" s="7"/>
      <c r="B335" s="6"/>
    </row>
    <row r="336" spans="1:2" s="3" customFormat="1" x14ac:dyDescent="0.2">
      <c r="A336" s="7"/>
      <c r="B336" s="6"/>
    </row>
    <row r="337" spans="1:2" s="3" customFormat="1" x14ac:dyDescent="0.2">
      <c r="A337" s="7"/>
      <c r="B337" s="6"/>
    </row>
    <row r="338" spans="1:2" s="3" customFormat="1" x14ac:dyDescent="0.2">
      <c r="A338" s="7"/>
      <c r="B338" s="6"/>
    </row>
    <row r="339" spans="1:2" s="3" customFormat="1" x14ac:dyDescent="0.2">
      <c r="A339" s="7"/>
      <c r="B339" s="6"/>
    </row>
    <row r="340" spans="1:2" s="3" customFormat="1" x14ac:dyDescent="0.2">
      <c r="A340" s="7"/>
      <c r="B340" s="6"/>
    </row>
    <row r="341" spans="1:2" s="3" customFormat="1" x14ac:dyDescent="0.2">
      <c r="A341" s="7"/>
      <c r="B341" s="6"/>
    </row>
    <row r="342" spans="1:2" s="3" customFormat="1" x14ac:dyDescent="0.2">
      <c r="A342" s="7"/>
      <c r="B342" s="6"/>
    </row>
    <row r="343" spans="1:2" s="3" customFormat="1" x14ac:dyDescent="0.2">
      <c r="A343" s="7"/>
      <c r="B343" s="6"/>
    </row>
    <row r="344" spans="1:2" s="3" customFormat="1" x14ac:dyDescent="0.2">
      <c r="A344" s="7"/>
      <c r="B344" s="6"/>
    </row>
    <row r="345" spans="1:2" s="3" customFormat="1" x14ac:dyDescent="0.2">
      <c r="A345" s="7"/>
      <c r="B345" s="6"/>
    </row>
    <row r="346" spans="1:2" s="3" customFormat="1" x14ac:dyDescent="0.2">
      <c r="A346" s="7"/>
      <c r="B346" s="6"/>
    </row>
    <row r="347" spans="1:2" s="3" customFormat="1" x14ac:dyDescent="0.2">
      <c r="A347" s="7"/>
      <c r="B347" s="6"/>
    </row>
    <row r="348" spans="1:2" s="3" customFormat="1" x14ac:dyDescent="0.2">
      <c r="A348" s="7"/>
      <c r="B348" s="6"/>
    </row>
    <row r="349" spans="1:2" s="3" customFormat="1" x14ac:dyDescent="0.2">
      <c r="A349" s="7"/>
      <c r="B349" s="6"/>
    </row>
    <row r="350" spans="1:2" s="3" customFormat="1" x14ac:dyDescent="0.2">
      <c r="A350" s="7"/>
      <c r="B350" s="6"/>
    </row>
    <row r="351" spans="1:2" s="3" customFormat="1" x14ac:dyDescent="0.2">
      <c r="A351" s="7"/>
      <c r="B351" s="6"/>
    </row>
    <row r="352" spans="1:2" s="3" customFormat="1" x14ac:dyDescent="0.2">
      <c r="A352" s="7"/>
      <c r="B352" s="6"/>
    </row>
    <row r="353" spans="1:2" s="3" customFormat="1" x14ac:dyDescent="0.2">
      <c r="A353" s="7"/>
      <c r="B353" s="6"/>
    </row>
    <row r="354" spans="1:2" s="3" customFormat="1" x14ac:dyDescent="0.2">
      <c r="A354" s="7"/>
      <c r="B354" s="6"/>
    </row>
    <row r="355" spans="1:2" s="3" customFormat="1" x14ac:dyDescent="0.2">
      <c r="A355" s="7"/>
      <c r="B355" s="6"/>
    </row>
    <row r="356" spans="1:2" s="3" customFormat="1" x14ac:dyDescent="0.2">
      <c r="A356" s="7"/>
      <c r="B356" s="6"/>
    </row>
    <row r="357" spans="1:2" s="3" customFormat="1" x14ac:dyDescent="0.2">
      <c r="A357" s="7"/>
      <c r="B357" s="6"/>
    </row>
    <row r="358" spans="1:2" s="3" customFormat="1" x14ac:dyDescent="0.2">
      <c r="A358" s="7"/>
      <c r="B358" s="6"/>
    </row>
    <row r="359" spans="1:2" s="3" customFormat="1" x14ac:dyDescent="0.2">
      <c r="A359" s="7"/>
      <c r="B359" s="6"/>
    </row>
    <row r="360" spans="1:2" s="3" customFormat="1" x14ac:dyDescent="0.2">
      <c r="A360" s="7"/>
      <c r="B360" s="6"/>
    </row>
    <row r="361" spans="1:2" s="3" customFormat="1" x14ac:dyDescent="0.2">
      <c r="A361" s="7"/>
      <c r="B361" s="6"/>
    </row>
    <row r="362" spans="1:2" s="3" customFormat="1" x14ac:dyDescent="0.2">
      <c r="A362" s="7"/>
      <c r="B362" s="6"/>
    </row>
    <row r="363" spans="1:2" s="3" customFormat="1" x14ac:dyDescent="0.2">
      <c r="A363" s="7"/>
      <c r="B363" s="6"/>
    </row>
    <row r="364" spans="1:2" s="3" customFormat="1" x14ac:dyDescent="0.2">
      <c r="A364" s="7"/>
      <c r="B364" s="6"/>
    </row>
    <row r="365" spans="1:2" s="3" customFormat="1" x14ac:dyDescent="0.2">
      <c r="A365" s="7"/>
      <c r="B365" s="6"/>
    </row>
    <row r="366" spans="1:2" s="3" customFormat="1" x14ac:dyDescent="0.2">
      <c r="A366" s="7"/>
      <c r="B366" s="6"/>
    </row>
    <row r="367" spans="1:2" s="3" customFormat="1" x14ac:dyDescent="0.2">
      <c r="A367" s="7"/>
      <c r="B367" s="6"/>
    </row>
    <row r="368" spans="1:2" s="3" customFormat="1" x14ac:dyDescent="0.2">
      <c r="A368" s="7"/>
      <c r="B368" s="6"/>
    </row>
    <row r="369" spans="1:2" s="3" customFormat="1" x14ac:dyDescent="0.2">
      <c r="A369" s="7"/>
      <c r="B369" s="6"/>
    </row>
    <row r="370" spans="1:2" s="3" customFormat="1" x14ac:dyDescent="0.2">
      <c r="A370" s="7"/>
      <c r="B370" s="6"/>
    </row>
    <row r="371" spans="1:2" s="3" customFormat="1" x14ac:dyDescent="0.2">
      <c r="A371" s="7"/>
      <c r="B371" s="6"/>
    </row>
    <row r="372" spans="1:2" s="3" customFormat="1" x14ac:dyDescent="0.2">
      <c r="A372" s="7"/>
      <c r="B372" s="6"/>
    </row>
    <row r="373" spans="1:2" s="3" customFormat="1" x14ac:dyDescent="0.2">
      <c r="A373" s="7"/>
      <c r="B373" s="6"/>
    </row>
    <row r="374" spans="1:2" s="3" customFormat="1" x14ac:dyDescent="0.2">
      <c r="A374" s="7"/>
      <c r="B374" s="6"/>
    </row>
    <row r="375" spans="1:2" s="3" customFormat="1" x14ac:dyDescent="0.2">
      <c r="A375" s="7"/>
      <c r="B375" s="6"/>
    </row>
    <row r="376" spans="1:2" s="3" customFormat="1" x14ac:dyDescent="0.2">
      <c r="A376" s="7"/>
      <c r="B376" s="6"/>
    </row>
    <row r="377" spans="1:2" s="3" customFormat="1" x14ac:dyDescent="0.2">
      <c r="A377" s="7"/>
      <c r="B377" s="6"/>
    </row>
    <row r="378" spans="1:2" s="3" customFormat="1" x14ac:dyDescent="0.2">
      <c r="A378" s="7"/>
      <c r="B378" s="6"/>
    </row>
    <row r="379" spans="1:2" s="3" customFormat="1" x14ac:dyDescent="0.2">
      <c r="A379" s="7"/>
      <c r="B379" s="6"/>
    </row>
    <row r="380" spans="1:2" s="3" customFormat="1" x14ac:dyDescent="0.2">
      <c r="A380" s="7"/>
      <c r="B380" s="6"/>
    </row>
    <row r="381" spans="1:2" s="3" customFormat="1" x14ac:dyDescent="0.2">
      <c r="A381" s="7"/>
      <c r="B381" s="6"/>
    </row>
    <row r="382" spans="1:2" s="3" customFormat="1" x14ac:dyDescent="0.2">
      <c r="A382" s="7"/>
      <c r="B382" s="6"/>
    </row>
    <row r="383" spans="1:2" s="3" customFormat="1" x14ac:dyDescent="0.2">
      <c r="A383" s="7"/>
      <c r="B383" s="6"/>
    </row>
    <row r="384" spans="1:2" s="3" customFormat="1" x14ac:dyDescent="0.2">
      <c r="A384" s="7"/>
      <c r="B384" s="6"/>
    </row>
    <row r="385" spans="1:2" s="3" customFormat="1" x14ac:dyDescent="0.2">
      <c r="A385" s="7"/>
      <c r="B385" s="6"/>
    </row>
    <row r="386" spans="1:2" s="3" customFormat="1" x14ac:dyDescent="0.2">
      <c r="A386" s="7"/>
      <c r="B386" s="6"/>
    </row>
    <row r="387" spans="1:2" s="3" customFormat="1" x14ac:dyDescent="0.2">
      <c r="A387" s="7"/>
      <c r="B387" s="6"/>
    </row>
    <row r="388" spans="1:2" s="3" customFormat="1" x14ac:dyDescent="0.2">
      <c r="A388" s="7"/>
      <c r="B388" s="6"/>
    </row>
    <row r="389" spans="1:2" s="3" customFormat="1" x14ac:dyDescent="0.2">
      <c r="A389" s="7"/>
      <c r="B389" s="6"/>
    </row>
    <row r="390" spans="1:2" s="3" customFormat="1" x14ac:dyDescent="0.2">
      <c r="A390" s="7"/>
      <c r="B390" s="6"/>
    </row>
    <row r="391" spans="1:2" s="3" customFormat="1" x14ac:dyDescent="0.2">
      <c r="A391" s="7"/>
      <c r="B391" s="6"/>
    </row>
    <row r="392" spans="1:2" s="3" customFormat="1" x14ac:dyDescent="0.2">
      <c r="A392" s="7"/>
      <c r="B392" s="6"/>
    </row>
    <row r="393" spans="1:2" s="3" customFormat="1" x14ac:dyDescent="0.2">
      <c r="A393" s="7"/>
      <c r="B393" s="6"/>
    </row>
    <row r="394" spans="1:2" s="3" customFormat="1" x14ac:dyDescent="0.2">
      <c r="A394" s="7"/>
      <c r="B394" s="6"/>
    </row>
    <row r="395" spans="1:2" s="3" customFormat="1" x14ac:dyDescent="0.2">
      <c r="A395" s="7"/>
      <c r="B395" s="6"/>
    </row>
    <row r="396" spans="1:2" s="3" customFormat="1" x14ac:dyDescent="0.2">
      <c r="A396" s="7"/>
      <c r="B396" s="6"/>
    </row>
    <row r="397" spans="1:2" s="3" customFormat="1" x14ac:dyDescent="0.2">
      <c r="A397" s="7"/>
      <c r="B397" s="6"/>
    </row>
    <row r="398" spans="1:2" s="3" customFormat="1" x14ac:dyDescent="0.2">
      <c r="A398" s="7"/>
      <c r="B398" s="6"/>
    </row>
    <row r="399" spans="1:2" s="3" customFormat="1" x14ac:dyDescent="0.2">
      <c r="A399" s="7"/>
      <c r="B399" s="6"/>
    </row>
    <row r="400" spans="1:2" s="3" customFormat="1" x14ac:dyDescent="0.2">
      <c r="A400" s="7"/>
      <c r="B400" s="6"/>
    </row>
    <row r="401" spans="1:2" s="3" customFormat="1" x14ac:dyDescent="0.2">
      <c r="A401" s="7"/>
      <c r="B401" s="6"/>
    </row>
    <row r="402" spans="1:2" s="3" customFormat="1" x14ac:dyDescent="0.2">
      <c r="A402" s="7"/>
      <c r="B402" s="6"/>
    </row>
    <row r="403" spans="1:2" s="3" customFormat="1" x14ac:dyDescent="0.2">
      <c r="A403" s="7"/>
      <c r="B403" s="6"/>
    </row>
    <row r="404" spans="1:2" s="3" customFormat="1" x14ac:dyDescent="0.2">
      <c r="A404" s="7"/>
      <c r="B404" s="6"/>
    </row>
    <row r="405" spans="1:2" s="3" customFormat="1" x14ac:dyDescent="0.2">
      <c r="A405" s="7"/>
      <c r="B405" s="6"/>
    </row>
    <row r="406" spans="1:2" s="3" customFormat="1" x14ac:dyDescent="0.2">
      <c r="A406" s="7"/>
      <c r="B406" s="6"/>
    </row>
    <row r="407" spans="1:2" s="3" customFormat="1" x14ac:dyDescent="0.2">
      <c r="A407" s="7"/>
      <c r="B407" s="6"/>
    </row>
    <row r="408" spans="1:2" s="3" customFormat="1" x14ac:dyDescent="0.2">
      <c r="A408" s="7"/>
      <c r="B408" s="6"/>
    </row>
    <row r="409" spans="1:2" s="3" customFormat="1" x14ac:dyDescent="0.2">
      <c r="A409" s="7"/>
      <c r="B409" s="6"/>
    </row>
    <row r="410" spans="1:2" s="3" customFormat="1" x14ac:dyDescent="0.2">
      <c r="A410" s="7"/>
      <c r="B410" s="6"/>
    </row>
    <row r="411" spans="1:2" s="3" customFormat="1" x14ac:dyDescent="0.2">
      <c r="A411" s="7"/>
      <c r="B411" s="6"/>
    </row>
    <row r="412" spans="1:2" s="3" customFormat="1" x14ac:dyDescent="0.2">
      <c r="A412" s="7"/>
      <c r="B412" s="6"/>
    </row>
    <row r="413" spans="1:2" s="3" customFormat="1" x14ac:dyDescent="0.2">
      <c r="A413" s="7"/>
      <c r="B413" s="6"/>
    </row>
    <row r="414" spans="1:2" s="3" customFormat="1" x14ac:dyDescent="0.2">
      <c r="A414" s="7"/>
      <c r="B414" s="6"/>
    </row>
    <row r="415" spans="1:2" s="3" customFormat="1" x14ac:dyDescent="0.2">
      <c r="A415" s="7"/>
      <c r="B415" s="6"/>
    </row>
    <row r="416" spans="1:2" s="3" customFormat="1" x14ac:dyDescent="0.2">
      <c r="A416" s="7"/>
      <c r="B416" s="6"/>
    </row>
    <row r="417" spans="1:2" s="3" customFormat="1" x14ac:dyDescent="0.2">
      <c r="A417" s="7"/>
      <c r="B417" s="6"/>
    </row>
    <row r="418" spans="1:2" s="3" customFormat="1" x14ac:dyDescent="0.2">
      <c r="A418" s="7"/>
      <c r="B418" s="6"/>
    </row>
    <row r="419" spans="1:2" s="3" customFormat="1" x14ac:dyDescent="0.2">
      <c r="A419" s="7"/>
      <c r="B419" s="6"/>
    </row>
    <row r="420" spans="1:2" s="3" customFormat="1" x14ac:dyDescent="0.2">
      <c r="A420" s="7"/>
      <c r="B420" s="6"/>
    </row>
    <row r="421" spans="1:2" s="3" customFormat="1" x14ac:dyDescent="0.2">
      <c r="A421" s="7"/>
      <c r="B421" s="6"/>
    </row>
    <row r="422" spans="1:2" s="3" customFormat="1" x14ac:dyDescent="0.2">
      <c r="A422" s="7"/>
      <c r="B422" s="6"/>
    </row>
    <row r="423" spans="1:2" s="3" customFormat="1" x14ac:dyDescent="0.2">
      <c r="A423" s="7"/>
      <c r="B423" s="6"/>
    </row>
    <row r="424" spans="1:2" s="3" customFormat="1" x14ac:dyDescent="0.2">
      <c r="A424" s="7"/>
      <c r="B424" s="6"/>
    </row>
    <row r="425" spans="1:2" s="3" customFormat="1" x14ac:dyDescent="0.2">
      <c r="A425" s="7"/>
      <c r="B425" s="6"/>
    </row>
    <row r="426" spans="1:2" s="3" customFormat="1" x14ac:dyDescent="0.2">
      <c r="A426" s="7"/>
      <c r="B426" s="6"/>
    </row>
    <row r="427" spans="1:2" s="3" customFormat="1" x14ac:dyDescent="0.2">
      <c r="A427" s="7"/>
      <c r="B427" s="6"/>
    </row>
    <row r="428" spans="1:2" s="3" customFormat="1" x14ac:dyDescent="0.2">
      <c r="A428" s="7"/>
      <c r="B428" s="6"/>
    </row>
    <row r="429" spans="1:2" s="3" customFormat="1" x14ac:dyDescent="0.2">
      <c r="A429" s="7"/>
      <c r="B429" s="6"/>
    </row>
    <row r="430" spans="1:2" s="3" customFormat="1" x14ac:dyDescent="0.2">
      <c r="A430" s="7"/>
      <c r="B430" s="6"/>
    </row>
    <row r="431" spans="1:2" s="3" customFormat="1" x14ac:dyDescent="0.2">
      <c r="A431" s="7"/>
      <c r="B431" s="6"/>
    </row>
    <row r="432" spans="1:2" s="3" customFormat="1" x14ac:dyDescent="0.2">
      <c r="A432" s="7"/>
      <c r="B432" s="6"/>
    </row>
    <row r="433" spans="1:2" s="3" customFormat="1" x14ac:dyDescent="0.2">
      <c r="A433" s="7"/>
      <c r="B433" s="6"/>
    </row>
    <row r="434" spans="1:2" s="3" customFormat="1" x14ac:dyDescent="0.2">
      <c r="A434" s="7"/>
      <c r="B434" s="6"/>
    </row>
    <row r="435" spans="1:2" s="3" customFormat="1" x14ac:dyDescent="0.2">
      <c r="A435" s="7"/>
      <c r="B435" s="6"/>
    </row>
    <row r="436" spans="1:2" s="3" customFormat="1" x14ac:dyDescent="0.2">
      <c r="A436" s="7"/>
      <c r="B436" s="6"/>
    </row>
    <row r="437" spans="1:2" s="3" customFormat="1" x14ac:dyDescent="0.2">
      <c r="A437" s="7"/>
      <c r="B437" s="6"/>
    </row>
  </sheetData>
  <mergeCells count="8">
    <mergeCell ref="B6:B7"/>
    <mergeCell ref="A6:A7"/>
    <mergeCell ref="C6:D6"/>
    <mergeCell ref="B1:D1"/>
    <mergeCell ref="B2:D2"/>
    <mergeCell ref="B3:D3"/>
    <mergeCell ref="A4:D4"/>
    <mergeCell ref="C5:D5"/>
  </mergeCells>
  <pageMargins left="0.43307086614173229" right="0.43307086614173229" top="0.35433070866141736" bottom="0.35433070866141736" header="0.31496062992125984" footer="0.31496062992125984"/>
  <pageSetup paperSize="9" scale="68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2025-2026</vt:lpstr>
      <vt:lpstr>'2025-2026'!Заголовки_для_печати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Kuzmenko_US</cp:lastModifiedBy>
  <cp:lastPrinted>2023-10-29T14:33:05Z</cp:lastPrinted>
  <dcterms:created xsi:type="dcterms:W3CDTF">2006-10-18T06:28:34Z</dcterms:created>
  <dcterms:modified xsi:type="dcterms:W3CDTF">2023-12-22T11:10:50Z</dcterms:modified>
</cp:coreProperties>
</file>