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<sst xmlns="http://schemas.openxmlformats.org/spreadsheetml/2006/main" count="273" uniqueCount="99">
  <si>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</si>
  <si>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</si>
  <si>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</si>
  <si>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</si>
  <si>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</si>
  <si>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</si>
  <si>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</si>
  <si>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</si>
  <si>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</si>
  <si>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</si>
  <si>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</si>
  <si>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</si>
  <si>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</si>
  <si>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</si>
  <si>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</si>
  <si>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</si>
  <si>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</si>
  <si>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</si>
  <si>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</si>
  <si>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</si>
  <si>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</si>
  <si>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</si>
  <si>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</si>
  <si>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</si>
  <si>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</si>
  <si>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</si>
  <si>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</si>
  <si>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</si>
  <si>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</si>
  <si>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</si>
  <si>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</si>
  <si>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</si>
  <si>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</si>
  <si>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</si>
  <si>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</si>
  <si>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</si>
  <si>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</si>
  <si>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</si>
  <si>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</si>
  <si>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</si>
  <si>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</si>
  <si>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</si>
  <si>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</si>
  <si>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</si>
  <si>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</si>
  <si>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</si>
  <si>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</si>
  <si>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</si>
  <si>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</si>
  <si>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</si>
  <si>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</si>
  <si>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</si>
  <si>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</si>
  <si>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</si>
  <si>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</si>
  <si>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</si>
  <si>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</si>
  <si>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</si>
  <si>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</si>
  <si>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</si>
  <si>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</si>
  <si>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</si>
  <si>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</si>
  <si>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</si>
  <si>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</si>
  <si>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</si>
  <si>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</si>
  <si>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</si>
  <si>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</si>
  <si>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</si>
  <si>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</si>
  <si>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</si>
  <si>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</si>
  <si>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</si>
  <si>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</si>
  <si>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</si>
  <si>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</si>
  <si>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</si>
  <si>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</si>
  <si>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ИСТОЧНИКИ ВНУТРЕННЕГО ФИНАНСИРОВАНИЯ ДЕФИЦИТОВ БЮДЖЕТОВ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</si>
  <si>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</si>
  <si>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</si>
  <si>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</si>
  <si>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</si>
  <si>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</si>
  <si>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</si>
  <si>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</si>
  <si>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</si>
  <si>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</si>
  <si>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</si>
  <si>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</si>
  <si>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2019 год</t>
  </si>
  <si>
    <t>Приложение № 9.1</t>
  </si>
  <si>
    <t>Сумма (тыс. руб. )</t>
  </si>
  <si>
    <t>с подведомственной территорией  на плановый период 2019 и 2020 годов</t>
  </si>
  <si>
    <t>2020 год</t>
  </si>
  <si>
    <t>города Полярные Зори</t>
  </si>
  <si>
    <t>0200</t>
  </si>
  <si>
    <t>от  __________2018 г. № 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</si>
</sst>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4" fontId="4" fillId="32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5" fontId="2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 quotePrefix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22">
      <selection activeCell="M34" sqref="M34"/>
    </sheetView>
  </sheetViews>
  <sheetFormatPr defaultColWidth="9.00390625" defaultRowHeight="12.75"/>
  <cols>
    <col min="1" max="1" width="4.375" style="5" customWidth="1"/>
    <col min="2" max="2" width="20.625" style="6" hidden="1" customWidth="1"/>
    <col min="3" max="3" width="50.00390625" style="7" customWidth="1"/>
    <col min="4" max="4" width="8.25390625" style="6" customWidth="1"/>
    <col min="5" max="5" width="6.75390625" style="6" customWidth="1"/>
    <col min="6" max="6" width="10.00390625" style="6" customWidth="1"/>
    <col min="7" max="7" width="5.00390625" style="6" customWidth="1"/>
    <col min="8" max="8" width="9.25390625" style="6" customWidth="1"/>
    <col min="9" max="9" width="8.75390625" style="6" customWidth="1"/>
    <col min="10" max="10" width="7.125" style="6" customWidth="1"/>
    <col min="11" max="11" width="13.25390625" style="6" customWidth="1"/>
    <col min="12" max="12" width="12.25390625" style="8" hidden="1" customWidth="1"/>
    <col min="13" max="13" width="10.75390625" style="5" customWidth="1"/>
    <col min="14" max="14" width="10.625" style="5" customWidth="1"/>
    <col min="15" max="16384" width="9.125" style="5" customWidth="1"/>
  </cols>
  <sheetData>
    <row r="1" spans="10:13" ht="15.75">
      <c r="J1" s="40" t="s">
        <v>92</v>
      </c>
      <c r="K1" s="40"/>
      <c r="L1" s="40"/>
      <c r="M1" s="40"/>
    </row>
    <row r="2" spans="10:13" ht="15.75">
      <c r="J2" s="40" t="s">
        <v>80</v>
      </c>
      <c r="K2" s="40"/>
      <c r="L2" s="40"/>
      <c r="M2" s="40"/>
    </row>
    <row r="3" spans="10:13" ht="15.75">
      <c r="J3" s="40" t="s">
        <v>96</v>
      </c>
      <c r="K3" s="40"/>
      <c r="L3" s="40"/>
      <c r="M3" s="40"/>
    </row>
    <row r="4" spans="10:13" ht="15.75">
      <c r="J4" s="41" t="s">
        <v>98</v>
      </c>
      <c r="K4" s="41"/>
      <c r="L4" s="41"/>
      <c r="M4" s="41"/>
    </row>
    <row r="5" spans="10:13" ht="15.75">
      <c r="J5" s="32"/>
      <c r="K5" s="33"/>
      <c r="L5" s="33"/>
      <c r="M5" s="33"/>
    </row>
    <row r="6" spans="1:13" s="1" customFormat="1" ht="18.75">
      <c r="A6" s="38" t="s">
        <v>81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2" s="1" customFormat="1" ht="12.75" hidden="1">
      <c r="B7" s="2"/>
      <c r="C7" s="3"/>
      <c r="D7" s="2"/>
      <c r="E7" s="2"/>
      <c r="F7" s="2"/>
      <c r="G7" s="2"/>
      <c r="H7" s="2"/>
      <c r="I7" s="2"/>
      <c r="J7" s="2"/>
      <c r="K7" s="2"/>
      <c r="L7" s="4"/>
    </row>
    <row r="8" spans="2:12" s="1" customFormat="1" ht="12.75" hidden="1"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2:12" s="1" customFormat="1" ht="12.75" hidden="1">
      <c r="B9" s="2"/>
      <c r="C9" s="3"/>
      <c r="D9" s="2"/>
      <c r="E9" s="2"/>
      <c r="F9" s="2"/>
      <c r="G9" s="2"/>
      <c r="H9" s="2"/>
      <c r="I9" s="2"/>
      <c r="J9" s="2"/>
      <c r="K9" s="2"/>
      <c r="L9" s="4"/>
    </row>
    <row r="10" spans="1:13" s="1" customFormat="1" ht="18.75">
      <c r="A10" s="39" t="s">
        <v>82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" customFormat="1" ht="18.75" customHeight="1">
      <c r="A11" s="39" t="s">
        <v>94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" customFormat="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42"/>
      <c r="L12" s="42"/>
      <c r="M12" s="42"/>
    </row>
    <row r="13" spans="1:14" s="1" customFormat="1" ht="15" customHeight="1">
      <c r="A13" s="43" t="s">
        <v>0</v>
      </c>
      <c r="B13" s="43" t="s">
        <v>1</v>
      </c>
      <c r="C13" s="46" t="s">
        <v>90</v>
      </c>
      <c r="D13" s="47" t="s">
        <v>84</v>
      </c>
      <c r="E13" s="47" t="s">
        <v>85</v>
      </c>
      <c r="F13" s="50" t="s">
        <v>86</v>
      </c>
      <c r="G13" s="44" t="s">
        <v>83</v>
      </c>
      <c r="H13" s="52"/>
      <c r="I13" s="45"/>
      <c r="J13" s="44" t="s">
        <v>87</v>
      </c>
      <c r="K13" s="45"/>
      <c r="L13" s="10"/>
      <c r="M13" s="36" t="s">
        <v>93</v>
      </c>
      <c r="N13" s="37"/>
    </row>
    <row r="14" spans="1:14" s="1" customFormat="1" ht="62.25" customHeight="1">
      <c r="A14" s="43"/>
      <c r="B14" s="43"/>
      <c r="C14" s="46"/>
      <c r="D14" s="48"/>
      <c r="E14" s="49"/>
      <c r="F14" s="51"/>
      <c r="G14" s="11"/>
      <c r="H14" s="11" t="s">
        <v>2</v>
      </c>
      <c r="I14" s="11" t="s">
        <v>3</v>
      </c>
      <c r="J14" s="9" t="s">
        <v>88</v>
      </c>
      <c r="K14" s="35" t="s">
        <v>89</v>
      </c>
      <c r="L14" s="10"/>
      <c r="M14" s="34" t="s">
        <v>91</v>
      </c>
      <c r="N14" s="34" t="s">
        <v>95</v>
      </c>
    </row>
    <row r="15" spans="1:14" s="1" customFormat="1" ht="25.5">
      <c r="A15" s="13" t="s">
        <v>4</v>
      </c>
      <c r="B15" s="14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8">
        <f>L16+L18</f>
        <v>0</v>
      </c>
      <c r="M15" s="17">
        <f>M16+M18</f>
        <v>87790</v>
      </c>
      <c r="N15" s="17">
        <f>N16+N18</f>
        <v>85998.6</v>
      </c>
    </row>
    <row r="16" spans="1:14" s="12" customFormat="1" ht="27.75" customHeight="1">
      <c r="A16" s="20" t="s">
        <v>12</v>
      </c>
      <c r="B16" s="21" t="s">
        <v>13</v>
      </c>
      <c r="C16" s="22" t="s">
        <v>14</v>
      </c>
      <c r="D16" s="23" t="s">
        <v>18</v>
      </c>
      <c r="E16" s="23" t="s">
        <v>8</v>
      </c>
      <c r="F16" s="23" t="s">
        <v>9</v>
      </c>
      <c r="G16" s="23" t="s">
        <v>10</v>
      </c>
      <c r="H16" s="23" t="s">
        <v>10</v>
      </c>
      <c r="I16" s="23" t="s">
        <v>10</v>
      </c>
      <c r="J16" s="23" t="s">
        <v>11</v>
      </c>
      <c r="K16" s="23" t="s">
        <v>15</v>
      </c>
      <c r="L16" s="25">
        <f>SUM(L17)</f>
        <v>0</v>
      </c>
      <c r="M16" s="26">
        <f>M17</f>
        <v>158000</v>
      </c>
      <c r="N16" s="26">
        <f>N17</f>
        <v>151000</v>
      </c>
    </row>
    <row r="17" spans="1:14" s="19" customFormat="1" ht="25.5">
      <c r="A17" s="20"/>
      <c r="B17" s="21" t="s">
        <v>16</v>
      </c>
      <c r="C17" s="22" t="s">
        <v>17</v>
      </c>
      <c r="D17" s="23" t="s">
        <v>18</v>
      </c>
      <c r="E17" s="23" t="s">
        <v>8</v>
      </c>
      <c r="F17" s="23" t="s">
        <v>9</v>
      </c>
      <c r="G17" s="23" t="s">
        <v>10</v>
      </c>
      <c r="H17" s="23" t="s">
        <v>10</v>
      </c>
      <c r="I17" s="23" t="s">
        <v>19</v>
      </c>
      <c r="J17" s="23" t="s">
        <v>11</v>
      </c>
      <c r="K17" s="23" t="s">
        <v>20</v>
      </c>
      <c r="L17" s="8"/>
      <c r="M17" s="24">
        <v>158000</v>
      </c>
      <c r="N17" s="24">
        <v>151000</v>
      </c>
    </row>
    <row r="18" spans="1:14" ht="25.5">
      <c r="A18" s="20" t="s">
        <v>21</v>
      </c>
      <c r="B18" s="21" t="s">
        <v>22</v>
      </c>
      <c r="C18" s="22" t="s">
        <v>23</v>
      </c>
      <c r="D18" s="23" t="s">
        <v>18</v>
      </c>
      <c r="E18" s="23" t="s">
        <v>8</v>
      </c>
      <c r="F18" s="23" t="s">
        <v>9</v>
      </c>
      <c r="G18" s="23" t="s">
        <v>10</v>
      </c>
      <c r="H18" s="23" t="s">
        <v>10</v>
      </c>
      <c r="I18" s="23" t="s">
        <v>10</v>
      </c>
      <c r="J18" s="23" t="s">
        <v>11</v>
      </c>
      <c r="K18" s="23" t="s">
        <v>24</v>
      </c>
      <c r="L18" s="25">
        <f>L19</f>
        <v>0</v>
      </c>
      <c r="M18" s="26">
        <f>M19</f>
        <v>-70210</v>
      </c>
      <c r="N18" s="26">
        <f>N19</f>
        <v>-65001.4</v>
      </c>
    </row>
    <row r="19" spans="1:14" ht="25.5">
      <c r="A19" s="20"/>
      <c r="B19" s="21" t="s">
        <v>25</v>
      </c>
      <c r="C19" s="22" t="s">
        <v>26</v>
      </c>
      <c r="D19" s="23" t="s">
        <v>18</v>
      </c>
      <c r="E19" s="23" t="s">
        <v>8</v>
      </c>
      <c r="F19" s="23" t="s">
        <v>9</v>
      </c>
      <c r="G19" s="23" t="s">
        <v>10</v>
      </c>
      <c r="H19" s="23" t="s">
        <v>10</v>
      </c>
      <c r="I19" s="23" t="s">
        <v>19</v>
      </c>
      <c r="J19" s="23" t="s">
        <v>11</v>
      </c>
      <c r="K19" s="23" t="s">
        <v>27</v>
      </c>
      <c r="M19" s="24">
        <v>-70210</v>
      </c>
      <c r="N19" s="24">
        <v>-65001.4</v>
      </c>
    </row>
    <row r="20" spans="1:14" ht="25.5">
      <c r="A20" s="13" t="s">
        <v>28</v>
      </c>
      <c r="B20" s="14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8">
        <f>L21+L23</f>
        <v>0</v>
      </c>
      <c r="M20" s="17">
        <f>M21+M23</f>
        <v>-80000</v>
      </c>
      <c r="N20" s="17">
        <f>N21+N23</f>
        <v>-76800</v>
      </c>
    </row>
    <row r="21" spans="1:14" ht="38.25">
      <c r="A21" s="20" t="s">
        <v>32</v>
      </c>
      <c r="B21" s="21" t="s">
        <v>33</v>
      </c>
      <c r="C21" s="22" t="s">
        <v>34</v>
      </c>
      <c r="D21" s="23" t="s">
        <v>18</v>
      </c>
      <c r="E21" s="23" t="s">
        <v>8</v>
      </c>
      <c r="F21" s="23" t="s">
        <v>31</v>
      </c>
      <c r="G21" s="23" t="s">
        <v>10</v>
      </c>
      <c r="H21" s="23" t="s">
        <v>10</v>
      </c>
      <c r="I21" s="23" t="s">
        <v>10</v>
      </c>
      <c r="J21" s="23" t="s">
        <v>11</v>
      </c>
      <c r="K21" s="23" t="s">
        <v>15</v>
      </c>
      <c r="L21" s="25">
        <f>SUM(L22)</f>
        <v>0</v>
      </c>
      <c r="M21" s="26">
        <f>M22</f>
        <v>0</v>
      </c>
      <c r="N21" s="26">
        <f>N22</f>
        <v>0</v>
      </c>
    </row>
    <row r="22" spans="1:14" s="19" customFormat="1" ht="38.25">
      <c r="A22" s="20"/>
      <c r="B22" s="21" t="s">
        <v>35</v>
      </c>
      <c r="C22" s="22" t="s">
        <v>36</v>
      </c>
      <c r="D22" s="23" t="s">
        <v>18</v>
      </c>
      <c r="E22" s="23" t="s">
        <v>8</v>
      </c>
      <c r="F22" s="23" t="s">
        <v>31</v>
      </c>
      <c r="G22" s="23" t="s">
        <v>8</v>
      </c>
      <c r="H22" s="23" t="s">
        <v>10</v>
      </c>
      <c r="I22" s="23" t="s">
        <v>19</v>
      </c>
      <c r="J22" s="23" t="s">
        <v>97</v>
      </c>
      <c r="K22" s="23" t="s">
        <v>20</v>
      </c>
      <c r="L22" s="8"/>
      <c r="M22" s="24"/>
      <c r="N22" s="24"/>
    </row>
    <row r="23" spans="1:14" ht="38.25">
      <c r="A23" s="20" t="s">
        <v>37</v>
      </c>
      <c r="B23" s="21" t="s">
        <v>38</v>
      </c>
      <c r="C23" s="22" t="s">
        <v>39</v>
      </c>
      <c r="D23" s="23" t="s">
        <v>18</v>
      </c>
      <c r="E23" s="23" t="s">
        <v>8</v>
      </c>
      <c r="F23" s="23" t="s">
        <v>31</v>
      </c>
      <c r="G23" s="23" t="s">
        <v>10</v>
      </c>
      <c r="H23" s="23" t="s">
        <v>10</v>
      </c>
      <c r="I23" s="23" t="s">
        <v>10</v>
      </c>
      <c r="J23" s="23" t="s">
        <v>11</v>
      </c>
      <c r="K23" s="23" t="s">
        <v>24</v>
      </c>
      <c r="L23" s="25">
        <f>SUM(L24)</f>
        <v>0</v>
      </c>
      <c r="M23" s="26">
        <f>M24</f>
        <v>-80000</v>
      </c>
      <c r="N23" s="26">
        <f>N24</f>
        <v>-76800</v>
      </c>
    </row>
    <row r="24" spans="1:14" ht="38.25">
      <c r="A24" s="20"/>
      <c r="B24" s="21" t="s">
        <v>40</v>
      </c>
      <c r="C24" s="22" t="s">
        <v>41</v>
      </c>
      <c r="D24" s="23" t="s">
        <v>18</v>
      </c>
      <c r="E24" s="23" t="s">
        <v>8</v>
      </c>
      <c r="F24" s="23" t="s">
        <v>31</v>
      </c>
      <c r="G24" s="23" t="s">
        <v>8</v>
      </c>
      <c r="H24" s="23" t="s">
        <v>10</v>
      </c>
      <c r="I24" s="23" t="s">
        <v>19</v>
      </c>
      <c r="J24" s="23" t="s">
        <v>97</v>
      </c>
      <c r="K24" s="23" t="s">
        <v>27</v>
      </c>
      <c r="M24" s="24">
        <v>-80000</v>
      </c>
      <c r="N24" s="24">
        <v>-76800</v>
      </c>
    </row>
    <row r="25" spans="1:15" ht="25.5">
      <c r="A25" s="13" t="s">
        <v>42</v>
      </c>
      <c r="B25" s="14" t="s">
        <v>43</v>
      </c>
      <c r="C25" s="15" t="s">
        <v>44</v>
      </c>
      <c r="D25" s="16" t="s">
        <v>7</v>
      </c>
      <c r="E25" s="16" t="s">
        <v>8</v>
      </c>
      <c r="F25" s="16" t="s">
        <v>45</v>
      </c>
      <c r="G25" s="16" t="s">
        <v>10</v>
      </c>
      <c r="H25" s="16" t="s">
        <v>10</v>
      </c>
      <c r="I25" s="16" t="s">
        <v>10</v>
      </c>
      <c r="J25" s="16" t="s">
        <v>11</v>
      </c>
      <c r="K25" s="16" t="s">
        <v>7</v>
      </c>
      <c r="L25" s="18">
        <f>L26+L30</f>
        <v>0</v>
      </c>
      <c r="M25" s="17">
        <f>M26+M30</f>
        <v>22743.400000000023</v>
      </c>
      <c r="N25" s="17">
        <f>N26+N30</f>
        <v>0</v>
      </c>
      <c r="O25" s="8"/>
    </row>
    <row r="26" spans="1:14" ht="12.75">
      <c r="A26" s="20" t="s">
        <v>46</v>
      </c>
      <c r="B26" s="21" t="s">
        <v>47</v>
      </c>
      <c r="C26" s="22" t="s">
        <v>48</v>
      </c>
      <c r="D26" s="23" t="s">
        <v>7</v>
      </c>
      <c r="E26" s="23" t="s">
        <v>8</v>
      </c>
      <c r="F26" s="23" t="s">
        <v>45</v>
      </c>
      <c r="G26" s="23" t="s">
        <v>10</v>
      </c>
      <c r="H26" s="23" t="s">
        <v>10</v>
      </c>
      <c r="I26" s="23" t="s">
        <v>10</v>
      </c>
      <c r="J26" s="23" t="s">
        <v>11</v>
      </c>
      <c r="K26" s="23" t="s">
        <v>49</v>
      </c>
      <c r="M26" s="24">
        <f aca="true" t="shared" si="0" ref="M26:N28">M27</f>
        <v>-1024922</v>
      </c>
      <c r="N26" s="24">
        <f t="shared" si="0"/>
        <v>-948780.1</v>
      </c>
    </row>
    <row r="27" spans="1:14" s="19" customFormat="1" ht="12.75">
      <c r="A27" s="20"/>
      <c r="B27" s="21" t="s">
        <v>50</v>
      </c>
      <c r="C27" s="22" t="s">
        <v>51</v>
      </c>
      <c r="D27" s="23" t="s">
        <v>7</v>
      </c>
      <c r="E27" s="23" t="s">
        <v>8</v>
      </c>
      <c r="F27" s="23" t="s">
        <v>45</v>
      </c>
      <c r="G27" s="23" t="s">
        <v>9</v>
      </c>
      <c r="H27" s="23" t="s">
        <v>10</v>
      </c>
      <c r="I27" s="23" t="s">
        <v>10</v>
      </c>
      <c r="J27" s="23" t="s">
        <v>11</v>
      </c>
      <c r="K27" s="23" t="s">
        <v>49</v>
      </c>
      <c r="L27" s="8"/>
      <c r="M27" s="24">
        <f t="shared" si="0"/>
        <v>-1024922</v>
      </c>
      <c r="N27" s="24">
        <f t="shared" si="0"/>
        <v>-948780.1</v>
      </c>
    </row>
    <row r="28" spans="1:14" s="19" customFormat="1" ht="12.75">
      <c r="A28" s="20"/>
      <c r="B28" s="21" t="s">
        <v>52</v>
      </c>
      <c r="C28" s="22" t="s">
        <v>53</v>
      </c>
      <c r="D28" s="23" t="s">
        <v>7</v>
      </c>
      <c r="E28" s="23" t="s">
        <v>8</v>
      </c>
      <c r="F28" s="23" t="s">
        <v>45</v>
      </c>
      <c r="G28" s="23" t="s">
        <v>9</v>
      </c>
      <c r="H28" s="23" t="s">
        <v>8</v>
      </c>
      <c r="I28" s="23" t="s">
        <v>10</v>
      </c>
      <c r="J28" s="23" t="s">
        <v>11</v>
      </c>
      <c r="K28" s="23" t="s">
        <v>54</v>
      </c>
      <c r="L28" s="8"/>
      <c r="M28" s="24">
        <f t="shared" si="0"/>
        <v>-1024922</v>
      </c>
      <c r="N28" s="24">
        <f t="shared" si="0"/>
        <v>-948780.1</v>
      </c>
    </row>
    <row r="29" spans="1:14" ht="25.5">
      <c r="A29" s="20"/>
      <c r="B29" s="21" t="s">
        <v>55</v>
      </c>
      <c r="C29" s="22" t="s">
        <v>78</v>
      </c>
      <c r="D29" s="23" t="s">
        <v>7</v>
      </c>
      <c r="E29" s="23" t="s">
        <v>8</v>
      </c>
      <c r="F29" s="23" t="s">
        <v>45</v>
      </c>
      <c r="G29" s="23" t="s">
        <v>9</v>
      </c>
      <c r="H29" s="23" t="s">
        <v>8</v>
      </c>
      <c r="I29" s="23" t="s">
        <v>19</v>
      </c>
      <c r="J29" s="23" t="s">
        <v>11</v>
      </c>
      <c r="K29" s="23" t="s">
        <v>54</v>
      </c>
      <c r="M29" s="24">
        <f>-(866922+M16+M21)</f>
        <v>-1024922</v>
      </c>
      <c r="N29" s="24">
        <f>-(797780.1+N16+N21)</f>
        <v>-948780.1</v>
      </c>
    </row>
    <row r="30" spans="1:14" ht="12.75">
      <c r="A30" s="20" t="s">
        <v>56</v>
      </c>
      <c r="B30" s="21" t="s">
        <v>57</v>
      </c>
      <c r="C30" s="22" t="s">
        <v>58</v>
      </c>
      <c r="D30" s="23" t="s">
        <v>7</v>
      </c>
      <c r="E30" s="23" t="s">
        <v>8</v>
      </c>
      <c r="F30" s="23" t="s">
        <v>45</v>
      </c>
      <c r="G30" s="23" t="s">
        <v>10</v>
      </c>
      <c r="H30" s="23" t="s">
        <v>10</v>
      </c>
      <c r="I30" s="23" t="s">
        <v>10</v>
      </c>
      <c r="J30" s="23" t="s">
        <v>11</v>
      </c>
      <c r="K30" s="23" t="s">
        <v>59</v>
      </c>
      <c r="M30" s="24">
        <f aca="true" t="shared" si="1" ref="M30:N32">M31</f>
        <v>1047665.4</v>
      </c>
      <c r="N30" s="24">
        <f t="shared" si="1"/>
        <v>948780.1</v>
      </c>
    </row>
    <row r="31" spans="1:14" ht="12.75">
      <c r="A31" s="20"/>
      <c r="B31" s="21" t="s">
        <v>60</v>
      </c>
      <c r="C31" s="22" t="s">
        <v>61</v>
      </c>
      <c r="D31" s="23" t="s">
        <v>7</v>
      </c>
      <c r="E31" s="23" t="s">
        <v>8</v>
      </c>
      <c r="F31" s="23" t="s">
        <v>45</v>
      </c>
      <c r="G31" s="23" t="s">
        <v>9</v>
      </c>
      <c r="H31" s="23" t="s">
        <v>10</v>
      </c>
      <c r="I31" s="23" t="s">
        <v>10</v>
      </c>
      <c r="J31" s="23" t="s">
        <v>11</v>
      </c>
      <c r="K31" s="23" t="s">
        <v>59</v>
      </c>
      <c r="M31" s="24">
        <f t="shared" si="1"/>
        <v>1047665.4</v>
      </c>
      <c r="N31" s="24">
        <f t="shared" si="1"/>
        <v>948780.1</v>
      </c>
    </row>
    <row r="32" spans="1:14" ht="12.75">
      <c r="A32" s="20"/>
      <c r="B32" s="21" t="s">
        <v>62</v>
      </c>
      <c r="C32" s="22" t="s">
        <v>63</v>
      </c>
      <c r="D32" s="23" t="s">
        <v>7</v>
      </c>
      <c r="E32" s="23" t="s">
        <v>8</v>
      </c>
      <c r="F32" s="23" t="s">
        <v>45</v>
      </c>
      <c r="G32" s="23" t="s">
        <v>9</v>
      </c>
      <c r="H32" s="23" t="s">
        <v>8</v>
      </c>
      <c r="I32" s="23" t="s">
        <v>10</v>
      </c>
      <c r="J32" s="23" t="s">
        <v>11</v>
      </c>
      <c r="K32" s="23" t="s">
        <v>64</v>
      </c>
      <c r="M32" s="24">
        <f t="shared" si="1"/>
        <v>1047665.4</v>
      </c>
      <c r="N32" s="24">
        <f t="shared" si="1"/>
        <v>948780.1</v>
      </c>
    </row>
    <row r="33" spans="1:14" ht="25.5">
      <c r="A33" s="20"/>
      <c r="B33" s="21" t="s">
        <v>65</v>
      </c>
      <c r="C33" s="22" t="s">
        <v>77</v>
      </c>
      <c r="D33" s="23" t="s">
        <v>7</v>
      </c>
      <c r="E33" s="23" t="s">
        <v>8</v>
      </c>
      <c r="F33" s="23" t="s">
        <v>45</v>
      </c>
      <c r="G33" s="23" t="s">
        <v>9</v>
      </c>
      <c r="H33" s="23" t="s">
        <v>8</v>
      </c>
      <c r="I33" s="23" t="s">
        <v>19</v>
      </c>
      <c r="J33" s="23" t="s">
        <v>11</v>
      </c>
      <c r="K33" s="23" t="s">
        <v>64</v>
      </c>
      <c r="M33" s="24">
        <f>897455.4-M18-M23</f>
        <v>1047665.4</v>
      </c>
      <c r="N33" s="24">
        <f>806978.7-N18-N23</f>
        <v>948780.1</v>
      </c>
    </row>
    <row r="34" spans="1:14" ht="25.5">
      <c r="A34" s="13" t="s">
        <v>66</v>
      </c>
      <c r="B34" s="14" t="s">
        <v>67</v>
      </c>
      <c r="C34" s="15" t="s">
        <v>68</v>
      </c>
      <c r="D34" s="16" t="s">
        <v>7</v>
      </c>
      <c r="E34" s="16" t="s">
        <v>8</v>
      </c>
      <c r="F34" s="16" t="s">
        <v>69</v>
      </c>
      <c r="G34" s="16" t="s">
        <v>10</v>
      </c>
      <c r="H34" s="16" t="s">
        <v>10</v>
      </c>
      <c r="I34" s="16" t="s">
        <v>10</v>
      </c>
      <c r="J34" s="16" t="s">
        <v>11</v>
      </c>
      <c r="K34" s="16" t="s">
        <v>7</v>
      </c>
      <c r="L34" s="27">
        <f aca="true" t="shared" si="2" ref="L34:N35">SUM(L35)</f>
        <v>0</v>
      </c>
      <c r="M34" s="28">
        <f t="shared" si="2"/>
        <v>0</v>
      </c>
      <c r="N34" s="28">
        <f t="shared" si="2"/>
        <v>0</v>
      </c>
    </row>
    <row r="35" spans="1:14" ht="25.5">
      <c r="A35" s="20" t="s">
        <v>70</v>
      </c>
      <c r="B35" s="14" t="s">
        <v>71</v>
      </c>
      <c r="C35" s="15" t="s">
        <v>72</v>
      </c>
      <c r="D35" s="16" t="s">
        <v>18</v>
      </c>
      <c r="E35" s="16" t="s">
        <v>8</v>
      </c>
      <c r="F35" s="16" t="s">
        <v>69</v>
      </c>
      <c r="G35" s="16" t="s">
        <v>19</v>
      </c>
      <c r="H35" s="16" t="s">
        <v>10</v>
      </c>
      <c r="I35" s="16" t="s">
        <v>10</v>
      </c>
      <c r="J35" s="16" t="s">
        <v>11</v>
      </c>
      <c r="K35" s="16" t="s">
        <v>7</v>
      </c>
      <c r="L35" s="27">
        <f t="shared" si="2"/>
        <v>0</v>
      </c>
      <c r="M35" s="28">
        <f t="shared" si="2"/>
        <v>0</v>
      </c>
      <c r="N35" s="28">
        <f t="shared" si="2"/>
        <v>0</v>
      </c>
    </row>
    <row r="36" spans="1:14" ht="76.5">
      <c r="A36" s="20"/>
      <c r="B36" s="21" t="s">
        <v>73</v>
      </c>
      <c r="C36" s="22" t="s">
        <v>74</v>
      </c>
      <c r="D36" s="23" t="s">
        <v>18</v>
      </c>
      <c r="E36" s="23" t="s">
        <v>8</v>
      </c>
      <c r="F36" s="23" t="s">
        <v>69</v>
      </c>
      <c r="G36" s="23" t="s">
        <v>19</v>
      </c>
      <c r="H36" s="23" t="s">
        <v>10</v>
      </c>
      <c r="I36" s="23" t="s">
        <v>10</v>
      </c>
      <c r="J36" s="23" t="s">
        <v>11</v>
      </c>
      <c r="K36" s="23" t="s">
        <v>24</v>
      </c>
      <c r="M36" s="29">
        <v>0</v>
      </c>
      <c r="N36" s="29">
        <v>0</v>
      </c>
    </row>
    <row r="37" spans="1:14" s="19" customFormat="1" ht="76.5">
      <c r="A37" s="20"/>
      <c r="B37" s="21" t="s">
        <v>75</v>
      </c>
      <c r="C37" s="22" t="s">
        <v>74</v>
      </c>
      <c r="D37" s="23" t="s">
        <v>18</v>
      </c>
      <c r="E37" s="23" t="s">
        <v>8</v>
      </c>
      <c r="F37" s="23" t="s">
        <v>69</v>
      </c>
      <c r="G37" s="23" t="s">
        <v>19</v>
      </c>
      <c r="H37" s="23" t="s">
        <v>10</v>
      </c>
      <c r="I37" s="23" t="s">
        <v>19</v>
      </c>
      <c r="J37" s="23" t="s">
        <v>11</v>
      </c>
      <c r="K37" s="23" t="s">
        <v>27</v>
      </c>
      <c r="L37" s="8"/>
      <c r="M37" s="29">
        <v>0</v>
      </c>
      <c r="N37" s="29">
        <v>0</v>
      </c>
    </row>
    <row r="38" spans="1:14" s="19" customFormat="1" ht="25.5">
      <c r="A38" s="13"/>
      <c r="B38" s="14" t="s">
        <v>76</v>
      </c>
      <c r="C38" s="15" t="s">
        <v>79</v>
      </c>
      <c r="D38" s="16" t="s">
        <v>7</v>
      </c>
      <c r="E38" s="16" t="s">
        <v>8</v>
      </c>
      <c r="F38" s="16" t="s">
        <v>10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7">
        <f>SUM(L34+L25+L20+L15)</f>
        <v>0</v>
      </c>
      <c r="M38" s="28">
        <f>SUM(M34+M25+M20+M15)</f>
        <v>30533.400000000023</v>
      </c>
      <c r="N38" s="28">
        <f>SUM(N34+N25+N20+N15)</f>
        <v>9198.600000000006</v>
      </c>
    </row>
    <row r="39" ht="79.5" customHeight="1"/>
    <row r="41" spans="1:12" s="19" customFormat="1" ht="12.75">
      <c r="A41" s="5"/>
      <c r="B41" s="6"/>
      <c r="C41" s="7"/>
      <c r="D41" s="6"/>
      <c r="E41" s="6"/>
      <c r="F41" s="6"/>
      <c r="G41" s="6"/>
      <c r="H41" s="6"/>
      <c r="I41" s="6"/>
      <c r="J41" s="6"/>
      <c r="K41" s="6"/>
      <c r="L41" s="30"/>
    </row>
    <row r="44" spans="1:13" s="19" customFormat="1" ht="12.75">
      <c r="A44" s="5"/>
      <c r="B44" s="6"/>
      <c r="C44" s="7"/>
      <c r="D44" s="6"/>
      <c r="E44" s="6"/>
      <c r="F44" s="6"/>
      <c r="G44" s="6"/>
      <c r="H44" s="6"/>
      <c r="I44" s="6"/>
      <c r="J44" s="6"/>
      <c r="K44" s="6"/>
      <c r="L44" s="8"/>
      <c r="M44" s="5"/>
    </row>
    <row r="48" spans="12:13" ht="12.75">
      <c r="L48" s="30"/>
      <c r="M48" s="19"/>
    </row>
    <row r="51" spans="1:13" s="19" customFormat="1" ht="12.75">
      <c r="A51" s="5"/>
      <c r="B51" s="6"/>
      <c r="C51" s="7"/>
      <c r="D51" s="6"/>
      <c r="E51" s="6"/>
      <c r="F51" s="6"/>
      <c r="G51" s="6"/>
      <c r="H51" s="6"/>
      <c r="I51" s="6"/>
      <c r="J51" s="6"/>
      <c r="K51" s="6"/>
      <c r="L51" s="8"/>
      <c r="M51" s="5"/>
    </row>
  </sheetData>
  <sheetProtection/>
  <mergeCells count="17">
    <mergeCell ref="J13:K13"/>
    <mergeCell ref="B13:B14"/>
    <mergeCell ref="C13:C14"/>
    <mergeCell ref="D13:D14"/>
    <mergeCell ref="E13:E14"/>
    <mergeCell ref="F13:F14"/>
    <mergeCell ref="G13:I13"/>
    <mergeCell ref="M13:N13"/>
    <mergeCell ref="A6:M6"/>
    <mergeCell ref="A10:M10"/>
    <mergeCell ref="J2:M2"/>
    <mergeCell ref="J1:M1"/>
    <mergeCell ref="J3:M3"/>
    <mergeCell ref="J4:M4"/>
    <mergeCell ref="A11:M11"/>
    <mergeCell ref="K12:M12"/>
    <mergeCell ref="A13:A14"/>
  </mergeCells>
  <printOptions/>
  <pageMargins left="0.9055118110236221" right="0.31496062992125984" top="0.35433070866141736" bottom="0.35433070866141736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Pugovkina_NE</cp:lastModifiedBy>
  <cp:lastPrinted>2018-06-19T12:01:19Z</cp:lastPrinted>
  <dcterms:created xsi:type="dcterms:W3CDTF">2012-11-14T09:14:27Z</dcterms:created>
  <dcterms:modified xsi:type="dcterms:W3CDTF">2018-06-26T08:38:03Z</dcterms:modified>
  <cp:category/>
  <cp:version/>
  <cp:contentType/>
  <cp:contentStatus/>
</cp:coreProperties>
</file>